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duStat2017_To_Check_StatBranch\04 Excel\"/>
    </mc:Choice>
  </mc:AlternateContent>
  <bookViews>
    <workbookView xWindow="-150" yWindow="60" windowWidth="12315" windowHeight="8100"/>
  </bookViews>
  <sheets>
    <sheet name="AL Total" sheetId="33" r:id="rId1"/>
  </sheets>
  <calcPr calcId="162913"/>
</workbook>
</file>

<file path=xl/calcChain.xml><?xml version="1.0" encoding="utf-8"?>
<calcChain xmlns="http://schemas.openxmlformats.org/spreadsheetml/2006/main">
  <c r="Q39" i="33" l="1"/>
  <c r="D38" i="33" l="1"/>
  <c r="F38" i="33"/>
  <c r="G38" i="33"/>
  <c r="I38" i="33"/>
  <c r="J38" i="33"/>
  <c r="L38" i="33"/>
  <c r="M38" i="33"/>
  <c r="C38" i="33"/>
  <c r="D35" i="33"/>
  <c r="F35" i="33"/>
  <c r="G35" i="33"/>
  <c r="I35" i="33"/>
  <c r="J35" i="33"/>
  <c r="L35" i="33"/>
  <c r="M35" i="33"/>
  <c r="C35" i="33"/>
  <c r="D32" i="33"/>
  <c r="F32" i="33"/>
  <c r="G32" i="33"/>
  <c r="I32" i="33"/>
  <c r="J32" i="33"/>
  <c r="L32" i="33"/>
  <c r="M32" i="33"/>
  <c r="C32" i="33"/>
  <c r="D29" i="33"/>
  <c r="F29" i="33"/>
  <c r="G29" i="33"/>
  <c r="I29" i="33"/>
  <c r="J29" i="33"/>
  <c r="L29" i="33"/>
  <c r="M29" i="33"/>
  <c r="C29" i="33"/>
  <c r="D26" i="33"/>
  <c r="F26" i="33"/>
  <c r="G26" i="33"/>
  <c r="I26" i="33"/>
  <c r="J26" i="33"/>
  <c r="L26" i="33"/>
  <c r="M26" i="33"/>
  <c r="C26" i="33"/>
  <c r="D22" i="33"/>
  <c r="F22" i="33"/>
  <c r="G22" i="33"/>
  <c r="I22" i="33"/>
  <c r="J22" i="33"/>
  <c r="L22" i="33"/>
  <c r="M22" i="33"/>
  <c r="C22" i="33"/>
  <c r="D16" i="33"/>
  <c r="F16" i="33"/>
  <c r="G16" i="33"/>
  <c r="I16" i="33"/>
  <c r="J16" i="33"/>
  <c r="L16" i="33"/>
  <c r="M16" i="33"/>
  <c r="C16" i="33"/>
  <c r="D12" i="33"/>
  <c r="F12" i="33"/>
  <c r="G12" i="33"/>
  <c r="I12" i="33"/>
  <c r="J12" i="33"/>
  <c r="L12" i="33"/>
  <c r="M12" i="33"/>
  <c r="D8" i="33"/>
  <c r="F8" i="33"/>
  <c r="G8" i="33"/>
  <c r="I8" i="33"/>
  <c r="J8" i="33"/>
  <c r="L8" i="33"/>
  <c r="M8" i="33"/>
  <c r="C12" i="33"/>
  <c r="C8" i="33"/>
  <c r="P6" i="33" l="1"/>
  <c r="P7" i="33"/>
  <c r="P9" i="33"/>
  <c r="P10" i="33"/>
  <c r="P11" i="33"/>
  <c r="P13" i="33"/>
  <c r="P14" i="33"/>
  <c r="P15" i="33"/>
  <c r="P17" i="33"/>
  <c r="P18" i="33"/>
  <c r="P19" i="33"/>
  <c r="P20" i="33"/>
  <c r="P21" i="33"/>
  <c r="P23" i="33"/>
  <c r="P24" i="33"/>
  <c r="P25" i="33"/>
  <c r="P27" i="33"/>
  <c r="P28" i="33"/>
  <c r="P30" i="33"/>
  <c r="P31" i="33"/>
  <c r="P33" i="33"/>
  <c r="P34" i="33"/>
  <c r="P36" i="33"/>
  <c r="P37" i="33"/>
  <c r="P39" i="33"/>
  <c r="O6" i="33"/>
  <c r="Q6" i="33" s="1"/>
  <c r="O7" i="33"/>
  <c r="O9" i="33"/>
  <c r="O10" i="33"/>
  <c r="O11" i="33"/>
  <c r="O13" i="33"/>
  <c r="O14" i="33"/>
  <c r="Q14" i="33" s="1"/>
  <c r="O15" i="33"/>
  <c r="O17" i="33"/>
  <c r="O18" i="33"/>
  <c r="Q18" i="33" s="1"/>
  <c r="O19" i="33"/>
  <c r="O20" i="33"/>
  <c r="O21" i="33"/>
  <c r="Q21" i="33" s="1"/>
  <c r="O23" i="33"/>
  <c r="O24" i="33"/>
  <c r="Q24" i="33" s="1"/>
  <c r="O25" i="33"/>
  <c r="O27" i="33"/>
  <c r="O28" i="33"/>
  <c r="Q28" i="33" s="1"/>
  <c r="O30" i="33"/>
  <c r="O31" i="33"/>
  <c r="O33" i="33"/>
  <c r="O34" i="33"/>
  <c r="Q34" i="33" s="1"/>
  <c r="O36" i="33"/>
  <c r="O37" i="33"/>
  <c r="O39" i="33"/>
  <c r="N6" i="33"/>
  <c r="N7" i="33"/>
  <c r="N9" i="33"/>
  <c r="N10" i="33"/>
  <c r="N11" i="33"/>
  <c r="N13" i="33"/>
  <c r="N16" i="33" s="1"/>
  <c r="N14" i="33"/>
  <c r="N15" i="33"/>
  <c r="N17" i="33"/>
  <c r="N18" i="33"/>
  <c r="N19" i="33"/>
  <c r="N20" i="33"/>
  <c r="N21" i="33"/>
  <c r="N23" i="33"/>
  <c r="N26" i="33" s="1"/>
  <c r="N24" i="33"/>
  <c r="N25" i="33"/>
  <c r="N27" i="33"/>
  <c r="N28" i="33"/>
  <c r="N30" i="33"/>
  <c r="N31" i="33"/>
  <c r="N33" i="33"/>
  <c r="N34" i="33"/>
  <c r="N36" i="33"/>
  <c r="N37" i="33"/>
  <c r="N39" i="33"/>
  <c r="K6" i="33"/>
  <c r="K7" i="33"/>
  <c r="K9" i="33"/>
  <c r="K10" i="33"/>
  <c r="K11" i="33"/>
  <c r="K13" i="33"/>
  <c r="K14" i="33"/>
  <c r="K15" i="33"/>
  <c r="K17" i="33"/>
  <c r="K18" i="33"/>
  <c r="K19" i="33"/>
  <c r="K20" i="33"/>
  <c r="K21" i="33"/>
  <c r="K23" i="33"/>
  <c r="K24" i="33"/>
  <c r="K25" i="33"/>
  <c r="K27" i="33"/>
  <c r="K29" i="33" s="1"/>
  <c r="K28" i="33"/>
  <c r="K30" i="33"/>
  <c r="K31" i="33"/>
  <c r="K33" i="33"/>
  <c r="K35" i="33" s="1"/>
  <c r="K34" i="33"/>
  <c r="K36" i="33"/>
  <c r="K37" i="33"/>
  <c r="K39" i="33"/>
  <c r="H6" i="33"/>
  <c r="H7" i="33"/>
  <c r="H9" i="33"/>
  <c r="H10" i="33"/>
  <c r="H11" i="33"/>
  <c r="H13" i="33"/>
  <c r="H14" i="33"/>
  <c r="H15" i="33"/>
  <c r="H17" i="33"/>
  <c r="H18" i="33"/>
  <c r="H19" i="33"/>
  <c r="H20" i="33"/>
  <c r="H21" i="33"/>
  <c r="H23" i="33"/>
  <c r="H24" i="33"/>
  <c r="H25" i="33"/>
  <c r="H27" i="33"/>
  <c r="H28" i="33"/>
  <c r="H30" i="33"/>
  <c r="H31" i="33"/>
  <c r="H33" i="33"/>
  <c r="H34" i="33"/>
  <c r="H36" i="33"/>
  <c r="H37" i="33"/>
  <c r="H39" i="33"/>
  <c r="E6" i="33"/>
  <c r="E7" i="33"/>
  <c r="E9" i="33"/>
  <c r="E12" i="33" s="1"/>
  <c r="E10" i="33"/>
  <c r="E11" i="33"/>
  <c r="E13" i="33"/>
  <c r="E14" i="33"/>
  <c r="E15" i="33"/>
  <c r="E17" i="33"/>
  <c r="E18" i="33"/>
  <c r="E19" i="33"/>
  <c r="E20" i="33"/>
  <c r="E21" i="33"/>
  <c r="E23" i="33"/>
  <c r="E24" i="33"/>
  <c r="E25" i="33"/>
  <c r="E27" i="33"/>
  <c r="E28" i="33"/>
  <c r="E30" i="33"/>
  <c r="E32" i="33" s="1"/>
  <c r="E31" i="33"/>
  <c r="E33" i="33"/>
  <c r="E34" i="33"/>
  <c r="E36" i="33"/>
  <c r="E38" i="33" s="1"/>
  <c r="E37" i="33"/>
  <c r="E39" i="33"/>
  <c r="P5" i="33"/>
  <c r="P8" i="33" s="1"/>
  <c r="O5" i="33"/>
  <c r="O8" i="33" s="1"/>
  <c r="N5" i="33"/>
  <c r="K5" i="33"/>
  <c r="H5" i="33"/>
  <c r="H8" i="33" s="1"/>
  <c r="E5" i="33"/>
  <c r="E8" i="33" s="1"/>
  <c r="K22" i="33" l="1"/>
  <c r="Q36" i="33"/>
  <c r="O38" i="33"/>
  <c r="Q30" i="33"/>
  <c r="Q32" i="33" s="1"/>
  <c r="O32" i="33"/>
  <c r="Q9" i="33"/>
  <c r="O12" i="33"/>
  <c r="E26" i="33"/>
  <c r="E16" i="33"/>
  <c r="H38" i="33"/>
  <c r="H32" i="33"/>
  <c r="H12" i="33"/>
  <c r="N35" i="33"/>
  <c r="N29" i="33"/>
  <c r="N22" i="33"/>
  <c r="O26" i="33"/>
  <c r="Q13" i="33"/>
  <c r="O16" i="33"/>
  <c r="P38" i="33"/>
  <c r="P32" i="33"/>
  <c r="P12" i="33"/>
  <c r="K8" i="33"/>
  <c r="E35" i="33"/>
  <c r="E29" i="33"/>
  <c r="E22" i="33"/>
  <c r="H26" i="33"/>
  <c r="H16" i="33"/>
  <c r="K38" i="33"/>
  <c r="K32" i="33"/>
  <c r="K12" i="33"/>
  <c r="Q33" i="33"/>
  <c r="Q35" i="33" s="1"/>
  <c r="O35" i="33"/>
  <c r="O29" i="33"/>
  <c r="Q17" i="33"/>
  <c r="O22" i="33"/>
  <c r="P26" i="33"/>
  <c r="P16" i="33"/>
  <c r="N8" i="33"/>
  <c r="H35" i="33"/>
  <c r="H29" i="33"/>
  <c r="H22" i="33"/>
  <c r="K26" i="33"/>
  <c r="K16" i="33"/>
  <c r="N38" i="33"/>
  <c r="N32" i="33"/>
  <c r="N12" i="33"/>
  <c r="Q37" i="33"/>
  <c r="Q25" i="33"/>
  <c r="Q20" i="33"/>
  <c r="Q10" i="33"/>
  <c r="P35" i="33"/>
  <c r="P29" i="33"/>
  <c r="P22" i="33"/>
  <c r="Q31" i="33"/>
  <c r="Q27" i="33"/>
  <c r="Q29" i="33" s="1"/>
  <c r="Q23" i="33"/>
  <c r="Q19" i="33"/>
  <c r="Q15" i="33"/>
  <c r="Q11" i="33"/>
  <c r="Q7" i="33"/>
  <c r="Q5" i="33"/>
  <c r="Q8" i="33" s="1"/>
  <c r="Q22" i="33" l="1"/>
  <c r="Q12" i="33"/>
  <c r="Q38" i="33"/>
  <c r="Q26" i="33"/>
  <c r="Q16" i="33"/>
</calcChain>
</file>

<file path=xl/sharedStrings.xml><?xml version="1.0" encoding="utf-8"?>
<sst xmlns="http://schemas.openxmlformats.org/spreadsheetml/2006/main" count="68" uniqueCount="46">
  <si>
    <t>Colombo</t>
  </si>
  <si>
    <t>Gampaha</t>
  </si>
  <si>
    <t>Kalutara</t>
  </si>
  <si>
    <t>Total</t>
  </si>
  <si>
    <t>Kandy</t>
  </si>
  <si>
    <t>Matale</t>
  </si>
  <si>
    <t>Nuwaraeliya</t>
  </si>
  <si>
    <t>Galle</t>
  </si>
  <si>
    <t>Matara</t>
  </si>
  <si>
    <t>Hambantota</t>
  </si>
  <si>
    <t>Jaffna</t>
  </si>
  <si>
    <t>Kilinochchi</t>
  </si>
  <si>
    <t>Mannar</t>
  </si>
  <si>
    <t>Vavuniya</t>
  </si>
  <si>
    <t>Mullativu</t>
  </si>
  <si>
    <t>Batticaloa</t>
  </si>
  <si>
    <t>Ampara</t>
  </si>
  <si>
    <t>Trincomalee</t>
  </si>
  <si>
    <t>Kurunegala</t>
  </si>
  <si>
    <t>Puttlam</t>
  </si>
  <si>
    <t>Anuradhapura</t>
  </si>
  <si>
    <t>Polonnaruwa</t>
  </si>
  <si>
    <t>Badulla</t>
  </si>
  <si>
    <t>Monaragala</t>
  </si>
  <si>
    <t>Ratnapura</t>
  </si>
  <si>
    <t>Kegalle</t>
  </si>
  <si>
    <t>Western</t>
  </si>
  <si>
    <t>Central</t>
  </si>
  <si>
    <t>Southern</t>
  </si>
  <si>
    <t>Northern</t>
  </si>
  <si>
    <t>Eastern</t>
  </si>
  <si>
    <t>North Western</t>
  </si>
  <si>
    <t>North Central</t>
  </si>
  <si>
    <t>Uva</t>
  </si>
  <si>
    <t>Sabaragamuwa</t>
  </si>
  <si>
    <t>Male</t>
  </si>
  <si>
    <t>Female</t>
  </si>
  <si>
    <t>Tamil   Medium</t>
  </si>
  <si>
    <t>Province</t>
  </si>
  <si>
    <t>Sri  Lanka</t>
  </si>
  <si>
    <t>Sinhala  Medium</t>
  </si>
  <si>
    <t>District</t>
  </si>
  <si>
    <t>Bilingual(Sinhala &amp; English)</t>
  </si>
  <si>
    <t>Bilingual(Tamil &amp; English)</t>
  </si>
  <si>
    <t>4.11 - Advanced Level (Grades 12-13) Students - 2017</t>
  </si>
  <si>
    <t>Data Source: School Census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</si>
</sst>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2C9"/>
        <bgColor indexed="64"/>
      </patternFill>
    </fill>
  </fills>
  <borders count="22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/>
      <right style="thin">
        <color theme="7" tint="0.59999389629810485"/>
      </right>
      <top/>
      <bottom style="thin">
        <color theme="7" tint="0.59999389629810485"/>
      </bottom>
      <diagonal/>
    </border>
    <border>
      <left/>
      <right/>
      <top/>
      <bottom style="thin">
        <color theme="7" tint="0.59999389629810485"/>
      </bottom>
      <diagonal/>
    </border>
    <border>
      <left style="thin">
        <color theme="7" tint="0.59999389629810485"/>
      </left>
      <right/>
      <top/>
      <bottom style="thin">
        <color theme="7" tint="0.59999389629810485"/>
      </bottom>
      <diagonal/>
    </border>
    <border>
      <left style="thin">
        <color theme="7" tint="0.59999389629810485"/>
      </left>
      <right/>
      <top style="thin">
        <color theme="7" tint="0.39997558519241921"/>
      </top>
      <bottom/>
      <diagonal/>
    </border>
    <border>
      <left/>
      <right/>
      <top style="thin">
        <color theme="7" tint="0.39997558519241921"/>
      </top>
      <bottom/>
      <diagonal/>
    </border>
    <border>
      <left/>
      <right style="thin">
        <color theme="7" tint="0.59999389629810485"/>
      </right>
      <top style="thin">
        <color theme="7" tint="0.39997558519241921"/>
      </top>
      <bottom/>
      <diagonal/>
    </border>
    <border>
      <left style="medium">
        <color theme="5" tint="0.59999389629810485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5" tint="0.59999389629810485"/>
      </right>
      <top style="medium">
        <color theme="5" tint="0.59999389629810485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 style="medium">
        <color theme="5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/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medium">
        <color theme="5" tint="0.59999389629810485"/>
      </left>
      <right/>
      <top style="thin">
        <color theme="7" tint="0.39997558519241921"/>
      </top>
      <bottom style="medium">
        <color theme="5" tint="0.59999389629810485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medium">
        <color theme="5" tint="0.59999389629810485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3" fontId="5" fillId="2" borderId="2" xfId="0" applyNumberFormat="1" applyFont="1" applyFill="1" applyBorder="1" applyAlignment="1">
      <alignment horizontal="center" vertical="top" wrapText="1"/>
    </xf>
    <xf numFmtId="3" fontId="1" fillId="3" borderId="1" xfId="0" applyNumberFormat="1" applyFont="1" applyFill="1" applyBorder="1"/>
    <xf numFmtId="164" fontId="1" fillId="4" borderId="1" xfId="0" applyNumberFormat="1" applyFont="1" applyFill="1" applyBorder="1"/>
    <xf numFmtId="3" fontId="1" fillId="4" borderId="1" xfId="0" applyNumberFormat="1" applyFont="1" applyFill="1" applyBorder="1"/>
    <xf numFmtId="3" fontId="2" fillId="5" borderId="1" xfId="0" applyNumberFormat="1" applyFont="1" applyFill="1" applyBorder="1"/>
    <xf numFmtId="3" fontId="4" fillId="0" borderId="0" xfId="0" applyNumberFormat="1" applyFont="1"/>
    <xf numFmtId="3" fontId="5" fillId="10" borderId="2" xfId="0" applyNumberFormat="1" applyFont="1" applyFill="1" applyBorder="1" applyAlignment="1">
      <alignment horizontal="center" vertical="center"/>
    </xf>
    <xf numFmtId="3" fontId="5" fillId="10" borderId="6" xfId="0" applyNumberFormat="1" applyFont="1" applyFill="1" applyBorder="1" applyAlignment="1">
      <alignment horizontal="center" vertical="center" wrapText="1"/>
    </xf>
    <xf numFmtId="3" fontId="5" fillId="10" borderId="7" xfId="0" applyNumberFormat="1" applyFont="1" applyFill="1" applyBorder="1" applyAlignment="1">
      <alignment horizontal="center" vertical="center" wrapText="1"/>
    </xf>
    <xf numFmtId="3" fontId="5" fillId="10" borderId="8" xfId="0" applyNumberFormat="1" applyFont="1" applyFill="1" applyBorder="1" applyAlignment="1">
      <alignment horizontal="center" vertical="center" wrapText="1"/>
    </xf>
    <xf numFmtId="3" fontId="5" fillId="10" borderId="5" xfId="0" applyNumberFormat="1" applyFont="1" applyFill="1" applyBorder="1" applyAlignment="1">
      <alignment horizontal="center" vertical="center" wrapText="1"/>
    </xf>
    <xf numFmtId="3" fontId="5" fillId="10" borderId="4" xfId="0" applyNumberFormat="1" applyFont="1" applyFill="1" applyBorder="1" applyAlignment="1">
      <alignment horizontal="center" vertical="center" wrapText="1"/>
    </xf>
    <xf numFmtId="3" fontId="5" fillId="10" borderId="3" xfId="0" applyNumberFormat="1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3" fontId="5" fillId="10" borderId="12" xfId="0" applyNumberFormat="1" applyFont="1" applyFill="1" applyBorder="1" applyAlignment="1">
      <alignment horizontal="center" vertical="center"/>
    </xf>
    <xf numFmtId="3" fontId="5" fillId="10" borderId="13" xfId="0" applyNumberFormat="1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top" wrapText="1"/>
    </xf>
    <xf numFmtId="3" fontId="6" fillId="7" borderId="14" xfId="0" applyNumberFormat="1" applyFont="1" applyFill="1" applyBorder="1" applyAlignment="1">
      <alignment horizontal="center" vertical="center"/>
    </xf>
    <xf numFmtId="3" fontId="1" fillId="3" borderId="15" xfId="0" applyNumberFormat="1" applyFont="1" applyFill="1" applyBorder="1"/>
    <xf numFmtId="3" fontId="6" fillId="7" borderId="16" xfId="0" applyNumberFormat="1" applyFont="1" applyFill="1" applyBorder="1" applyAlignment="1">
      <alignment horizontal="center" vertical="center"/>
    </xf>
    <xf numFmtId="3" fontId="1" fillId="4" borderId="15" xfId="0" applyNumberFormat="1" applyFont="1" applyFill="1" applyBorder="1"/>
    <xf numFmtId="3" fontId="6" fillId="7" borderId="17" xfId="0" applyNumberFormat="1" applyFont="1" applyFill="1" applyBorder="1" applyAlignment="1">
      <alignment horizontal="center" vertical="center"/>
    </xf>
    <xf numFmtId="3" fontId="2" fillId="5" borderId="15" xfId="0" applyNumberFormat="1" applyFont="1" applyFill="1" applyBorder="1"/>
    <xf numFmtId="3" fontId="6" fillId="8" borderId="14" xfId="0" applyNumberFormat="1" applyFont="1" applyFill="1" applyBorder="1" applyAlignment="1">
      <alignment horizontal="center" vertical="center"/>
    </xf>
    <xf numFmtId="3" fontId="6" fillId="8" borderId="16" xfId="0" applyNumberFormat="1" applyFont="1" applyFill="1" applyBorder="1" applyAlignment="1">
      <alignment horizontal="center" vertical="center"/>
    </xf>
    <xf numFmtId="3" fontId="6" fillId="8" borderId="17" xfId="0" applyNumberFormat="1" applyFont="1" applyFill="1" applyBorder="1" applyAlignment="1">
      <alignment horizontal="center" vertical="center"/>
    </xf>
    <xf numFmtId="3" fontId="6" fillId="7" borderId="14" xfId="0" applyNumberFormat="1" applyFont="1" applyFill="1" applyBorder="1" applyAlignment="1">
      <alignment horizontal="center" vertical="center" wrapText="1"/>
    </xf>
    <xf numFmtId="3" fontId="6" fillId="7" borderId="16" xfId="0" applyNumberFormat="1" applyFont="1" applyFill="1" applyBorder="1" applyAlignment="1">
      <alignment horizontal="center" vertical="center" wrapText="1"/>
    </xf>
    <xf numFmtId="3" fontId="6" fillId="7" borderId="17" xfId="0" applyNumberFormat="1" applyFont="1" applyFill="1" applyBorder="1" applyAlignment="1">
      <alignment horizontal="center" vertical="center" wrapText="1"/>
    </xf>
    <xf numFmtId="3" fontId="7" fillId="6" borderId="18" xfId="0" applyNumberFormat="1" applyFont="1" applyFill="1" applyBorder="1" applyAlignment="1">
      <alignment horizontal="center"/>
    </xf>
    <xf numFmtId="3" fontId="7" fillId="6" borderId="19" xfId="0" applyNumberFormat="1" applyFont="1" applyFill="1" applyBorder="1" applyAlignment="1">
      <alignment horizontal="center"/>
    </xf>
    <xf numFmtId="3" fontId="7" fillId="6" borderId="20" xfId="0" applyNumberFormat="1" applyFont="1" applyFill="1" applyBorder="1" applyAlignment="1"/>
    <xf numFmtId="3" fontId="7" fillId="6" borderId="21" xfId="0" applyNumberFormat="1" applyFont="1" applyFill="1" applyBorder="1" applyAlignment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topLeftCell="A19" zoomScale="106" zoomScaleNormal="106" workbookViewId="0">
      <selection sqref="A1:Q41"/>
    </sheetView>
  </sheetViews>
  <sheetFormatPr defaultRowHeight="12.75" x14ac:dyDescent="0.2"/>
  <cols>
    <col min="1" max="1" width="16.7109375" style="1" customWidth="1"/>
    <col min="2" max="2" width="13.140625" style="1" customWidth="1"/>
    <col min="3" max="5" width="11.42578125" style="1" customWidth="1"/>
    <col min="6" max="6" width="10" style="1" customWidth="1"/>
    <col min="7" max="7" width="9.85546875" style="1" customWidth="1"/>
    <col min="8" max="8" width="9" style="1" customWidth="1"/>
    <col min="9" max="10" width="10" style="1" customWidth="1"/>
    <col min="11" max="11" width="11.85546875" style="1" customWidth="1"/>
    <col min="12" max="12" width="8.28515625" style="1" customWidth="1"/>
    <col min="13" max="13" width="11.140625" style="1" customWidth="1"/>
    <col min="14" max="14" width="9.7109375" style="1" customWidth="1"/>
    <col min="15" max="17" width="11.42578125" style="1" customWidth="1"/>
    <col min="18" max="16384" width="9.140625" style="1"/>
  </cols>
  <sheetData>
    <row r="1" spans="1:17" ht="31.5" x14ac:dyDescent="0.5">
      <c r="A1" s="15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</row>
    <row r="2" spans="1:17" ht="12.75" customHeight="1" x14ac:dyDescent="0.2">
      <c r="A2" s="18" t="s">
        <v>38</v>
      </c>
      <c r="B2" s="8" t="s">
        <v>41</v>
      </c>
      <c r="C2" s="8" t="s">
        <v>40</v>
      </c>
      <c r="D2" s="8"/>
      <c r="E2" s="8"/>
      <c r="F2" s="9" t="s">
        <v>42</v>
      </c>
      <c r="G2" s="10"/>
      <c r="H2" s="11"/>
      <c r="I2" s="8" t="s">
        <v>37</v>
      </c>
      <c r="J2" s="8"/>
      <c r="K2" s="8"/>
      <c r="L2" s="9" t="s">
        <v>43</v>
      </c>
      <c r="M2" s="10"/>
      <c r="N2" s="11"/>
      <c r="O2" s="8" t="s">
        <v>3</v>
      </c>
      <c r="P2" s="8"/>
      <c r="Q2" s="19"/>
    </row>
    <row r="3" spans="1:17" ht="14.25" customHeight="1" x14ac:dyDescent="0.2">
      <c r="A3" s="18"/>
      <c r="B3" s="8"/>
      <c r="C3" s="8"/>
      <c r="D3" s="8"/>
      <c r="E3" s="8"/>
      <c r="F3" s="12"/>
      <c r="G3" s="13"/>
      <c r="H3" s="14"/>
      <c r="I3" s="8"/>
      <c r="J3" s="8"/>
      <c r="K3" s="8"/>
      <c r="L3" s="12"/>
      <c r="M3" s="13"/>
      <c r="N3" s="14"/>
      <c r="O3" s="8"/>
      <c r="P3" s="8"/>
      <c r="Q3" s="19"/>
    </row>
    <row r="4" spans="1:17" ht="15.75" x14ac:dyDescent="0.2">
      <c r="A4" s="18"/>
      <c r="B4" s="8"/>
      <c r="C4" s="2" t="s">
        <v>35</v>
      </c>
      <c r="D4" s="2" t="s">
        <v>36</v>
      </c>
      <c r="E4" s="2" t="s">
        <v>3</v>
      </c>
      <c r="F4" s="2" t="s">
        <v>35</v>
      </c>
      <c r="G4" s="2" t="s">
        <v>36</v>
      </c>
      <c r="H4" s="2" t="s">
        <v>3</v>
      </c>
      <c r="I4" s="2" t="s">
        <v>35</v>
      </c>
      <c r="J4" s="2" t="s">
        <v>36</v>
      </c>
      <c r="K4" s="2" t="s">
        <v>3</v>
      </c>
      <c r="L4" s="2" t="s">
        <v>35</v>
      </c>
      <c r="M4" s="2" t="s">
        <v>36</v>
      </c>
      <c r="N4" s="2" t="s">
        <v>3</v>
      </c>
      <c r="O4" s="2" t="s">
        <v>35</v>
      </c>
      <c r="P4" s="2" t="s">
        <v>36</v>
      </c>
      <c r="Q4" s="20" t="s">
        <v>3</v>
      </c>
    </row>
    <row r="5" spans="1:17" ht="15" x14ac:dyDescent="0.25">
      <c r="A5" s="21" t="s">
        <v>26</v>
      </c>
      <c r="B5" s="3" t="s">
        <v>0</v>
      </c>
      <c r="C5" s="3">
        <v>20423</v>
      </c>
      <c r="D5" s="3">
        <v>24683</v>
      </c>
      <c r="E5" s="3">
        <f>SUM(C5:D5)</f>
        <v>45106</v>
      </c>
      <c r="F5" s="3">
        <v>1275</v>
      </c>
      <c r="G5" s="3">
        <v>1897</v>
      </c>
      <c r="H5" s="3">
        <f>SUM(F5:G5)</f>
        <v>3172</v>
      </c>
      <c r="I5" s="3">
        <v>1507</v>
      </c>
      <c r="J5" s="3">
        <v>1886</v>
      </c>
      <c r="K5" s="3">
        <f>SUM(I5:J5)</f>
        <v>3393</v>
      </c>
      <c r="L5" s="3">
        <v>131</v>
      </c>
      <c r="M5" s="3">
        <v>181</v>
      </c>
      <c r="N5" s="3">
        <f>SUM(L5:M5)</f>
        <v>312</v>
      </c>
      <c r="O5" s="3">
        <f>SUM(C5+F5+I5+L5)</f>
        <v>23336</v>
      </c>
      <c r="P5" s="3">
        <f>SUM(D5+G5+J5+M5)</f>
        <v>28647</v>
      </c>
      <c r="Q5" s="22">
        <f>SUM(O5:P5)</f>
        <v>51983</v>
      </c>
    </row>
    <row r="6" spans="1:17" ht="15" x14ac:dyDescent="0.25">
      <c r="A6" s="23"/>
      <c r="B6" s="4" t="s">
        <v>1</v>
      </c>
      <c r="C6" s="5">
        <v>17636</v>
      </c>
      <c r="D6" s="5">
        <v>24023</v>
      </c>
      <c r="E6" s="5">
        <f t="shared" ref="E6:E39" si="0">SUM(C6:D6)</f>
        <v>41659</v>
      </c>
      <c r="F6" s="5">
        <v>203</v>
      </c>
      <c r="G6" s="5">
        <v>510</v>
      </c>
      <c r="H6" s="5">
        <f t="shared" ref="H6:H39" si="1">SUM(F6:G6)</f>
        <v>713</v>
      </c>
      <c r="I6" s="5">
        <v>556</v>
      </c>
      <c r="J6" s="5">
        <v>856</v>
      </c>
      <c r="K6" s="5">
        <f t="shared" ref="K6:K39" si="2">SUM(I6:J6)</f>
        <v>1412</v>
      </c>
      <c r="L6" s="5">
        <v>41</v>
      </c>
      <c r="M6" s="5">
        <v>49</v>
      </c>
      <c r="N6" s="5">
        <f t="shared" ref="N6:N39" si="3">SUM(L6:M6)</f>
        <v>90</v>
      </c>
      <c r="O6" s="5">
        <f t="shared" ref="O6:O39" si="4">SUM(C6+F6+I6+L6)</f>
        <v>18436</v>
      </c>
      <c r="P6" s="5">
        <f t="shared" ref="P6:P39" si="5">SUM(D6+G6+J6+M6)</f>
        <v>25438</v>
      </c>
      <c r="Q6" s="24">
        <f t="shared" ref="Q6:Q37" si="6">SUM(O6:P6)</f>
        <v>43874</v>
      </c>
    </row>
    <row r="7" spans="1:17" ht="15" x14ac:dyDescent="0.25">
      <c r="A7" s="23"/>
      <c r="B7" s="3" t="s">
        <v>2</v>
      </c>
      <c r="C7" s="3">
        <v>10581</v>
      </c>
      <c r="D7" s="3">
        <v>14375</v>
      </c>
      <c r="E7" s="3">
        <f t="shared" si="0"/>
        <v>24956</v>
      </c>
      <c r="F7" s="3">
        <v>71</v>
      </c>
      <c r="G7" s="3">
        <v>114</v>
      </c>
      <c r="H7" s="3">
        <f t="shared" si="1"/>
        <v>185</v>
      </c>
      <c r="I7" s="3">
        <v>452</v>
      </c>
      <c r="J7" s="3">
        <v>1272</v>
      </c>
      <c r="K7" s="3">
        <f t="shared" si="2"/>
        <v>1724</v>
      </c>
      <c r="L7" s="3">
        <v>14</v>
      </c>
      <c r="M7" s="3">
        <v>23</v>
      </c>
      <c r="N7" s="3">
        <f t="shared" si="3"/>
        <v>37</v>
      </c>
      <c r="O7" s="3">
        <f t="shared" si="4"/>
        <v>11118</v>
      </c>
      <c r="P7" s="3">
        <f t="shared" si="5"/>
        <v>15784</v>
      </c>
      <c r="Q7" s="22">
        <f t="shared" si="6"/>
        <v>26902</v>
      </c>
    </row>
    <row r="8" spans="1:17" ht="15" x14ac:dyDescent="0.25">
      <c r="A8" s="25"/>
      <c r="B8" s="6" t="s">
        <v>3</v>
      </c>
      <c r="C8" s="6">
        <f>C5+C6+C7</f>
        <v>48640</v>
      </c>
      <c r="D8" s="6">
        <f t="shared" ref="D8:Q8" si="7">D5+D6+D7</f>
        <v>63081</v>
      </c>
      <c r="E8" s="6">
        <f t="shared" si="7"/>
        <v>111721</v>
      </c>
      <c r="F8" s="6">
        <f t="shared" si="7"/>
        <v>1549</v>
      </c>
      <c r="G8" s="6">
        <f t="shared" si="7"/>
        <v>2521</v>
      </c>
      <c r="H8" s="6">
        <f t="shared" si="7"/>
        <v>4070</v>
      </c>
      <c r="I8" s="6">
        <f t="shared" si="7"/>
        <v>2515</v>
      </c>
      <c r="J8" s="6">
        <f t="shared" si="7"/>
        <v>4014</v>
      </c>
      <c r="K8" s="6">
        <f t="shared" si="7"/>
        <v>6529</v>
      </c>
      <c r="L8" s="6">
        <f t="shared" si="7"/>
        <v>186</v>
      </c>
      <c r="M8" s="6">
        <f t="shared" si="7"/>
        <v>253</v>
      </c>
      <c r="N8" s="6">
        <f t="shared" si="7"/>
        <v>439</v>
      </c>
      <c r="O8" s="6">
        <f t="shared" si="7"/>
        <v>52890</v>
      </c>
      <c r="P8" s="6">
        <f t="shared" si="7"/>
        <v>69869</v>
      </c>
      <c r="Q8" s="26">
        <f t="shared" si="7"/>
        <v>122759</v>
      </c>
    </row>
    <row r="9" spans="1:17" ht="15" x14ac:dyDescent="0.25">
      <c r="A9" s="27" t="s">
        <v>27</v>
      </c>
      <c r="B9" s="3" t="s">
        <v>4</v>
      </c>
      <c r="C9" s="3">
        <v>13441</v>
      </c>
      <c r="D9" s="3">
        <v>16979</v>
      </c>
      <c r="E9" s="3">
        <f t="shared" si="0"/>
        <v>30420</v>
      </c>
      <c r="F9" s="3">
        <v>495</v>
      </c>
      <c r="G9" s="3">
        <v>899</v>
      </c>
      <c r="H9" s="3">
        <f t="shared" si="1"/>
        <v>1394</v>
      </c>
      <c r="I9" s="3">
        <v>2187</v>
      </c>
      <c r="J9" s="3">
        <v>3644</v>
      </c>
      <c r="K9" s="3">
        <f t="shared" si="2"/>
        <v>5831</v>
      </c>
      <c r="L9" s="3">
        <v>185</v>
      </c>
      <c r="M9" s="3">
        <v>274</v>
      </c>
      <c r="N9" s="3">
        <f t="shared" si="3"/>
        <v>459</v>
      </c>
      <c r="O9" s="3">
        <f t="shared" si="4"/>
        <v>16308</v>
      </c>
      <c r="P9" s="3">
        <f t="shared" si="5"/>
        <v>21796</v>
      </c>
      <c r="Q9" s="22">
        <f t="shared" si="6"/>
        <v>38104</v>
      </c>
    </row>
    <row r="10" spans="1:17" ht="15" x14ac:dyDescent="0.25">
      <c r="A10" s="28"/>
      <c r="B10" s="4" t="s">
        <v>5</v>
      </c>
      <c r="C10" s="5">
        <v>4486</v>
      </c>
      <c r="D10" s="5">
        <v>5697</v>
      </c>
      <c r="E10" s="5">
        <f t="shared" si="0"/>
        <v>10183</v>
      </c>
      <c r="F10" s="5">
        <v>65</v>
      </c>
      <c r="G10" s="5">
        <v>24</v>
      </c>
      <c r="H10" s="5">
        <f t="shared" si="1"/>
        <v>89</v>
      </c>
      <c r="I10" s="5">
        <v>782</v>
      </c>
      <c r="J10" s="5">
        <v>1364</v>
      </c>
      <c r="K10" s="5">
        <f t="shared" si="2"/>
        <v>2146</v>
      </c>
      <c r="L10" s="5">
        <v>179</v>
      </c>
      <c r="M10" s="5">
        <v>206</v>
      </c>
      <c r="N10" s="5">
        <f t="shared" si="3"/>
        <v>385</v>
      </c>
      <c r="O10" s="5">
        <f t="shared" si="4"/>
        <v>5512</v>
      </c>
      <c r="P10" s="5">
        <f t="shared" si="5"/>
        <v>7291</v>
      </c>
      <c r="Q10" s="24">
        <f t="shared" si="6"/>
        <v>12803</v>
      </c>
    </row>
    <row r="11" spans="1:17" ht="15" x14ac:dyDescent="0.25">
      <c r="A11" s="28"/>
      <c r="B11" s="3" t="s">
        <v>6</v>
      </c>
      <c r="C11" s="3">
        <v>3590</v>
      </c>
      <c r="D11" s="3">
        <v>4810</v>
      </c>
      <c r="E11" s="3">
        <f t="shared" si="0"/>
        <v>8400</v>
      </c>
      <c r="F11" s="3">
        <v>1</v>
      </c>
      <c r="G11" s="3">
        <v>3</v>
      </c>
      <c r="H11" s="3">
        <f t="shared" si="1"/>
        <v>4</v>
      </c>
      <c r="I11" s="3">
        <v>2653</v>
      </c>
      <c r="J11" s="3">
        <v>3772</v>
      </c>
      <c r="K11" s="3">
        <f t="shared" si="2"/>
        <v>6425</v>
      </c>
      <c r="L11" s="3">
        <v>21</v>
      </c>
      <c r="M11" s="3">
        <v>40</v>
      </c>
      <c r="N11" s="3">
        <f t="shared" si="3"/>
        <v>61</v>
      </c>
      <c r="O11" s="3">
        <f t="shared" si="4"/>
        <v>6265</v>
      </c>
      <c r="P11" s="3">
        <f t="shared" si="5"/>
        <v>8625</v>
      </c>
      <c r="Q11" s="22">
        <f t="shared" si="6"/>
        <v>14890</v>
      </c>
    </row>
    <row r="12" spans="1:17" ht="15" x14ac:dyDescent="0.25">
      <c r="A12" s="29"/>
      <c r="B12" s="6" t="s">
        <v>3</v>
      </c>
      <c r="C12" s="6">
        <f>C9+C10+C11</f>
        <v>21517</v>
      </c>
      <c r="D12" s="6">
        <f t="shared" ref="D12:Q12" si="8">D9+D10+D11</f>
        <v>27486</v>
      </c>
      <c r="E12" s="6">
        <f t="shared" si="8"/>
        <v>49003</v>
      </c>
      <c r="F12" s="6">
        <f t="shared" si="8"/>
        <v>561</v>
      </c>
      <c r="G12" s="6">
        <f t="shared" si="8"/>
        <v>926</v>
      </c>
      <c r="H12" s="6">
        <f t="shared" si="8"/>
        <v>1487</v>
      </c>
      <c r="I12" s="6">
        <f t="shared" si="8"/>
        <v>5622</v>
      </c>
      <c r="J12" s="6">
        <f t="shared" si="8"/>
        <v>8780</v>
      </c>
      <c r="K12" s="6">
        <f t="shared" si="8"/>
        <v>14402</v>
      </c>
      <c r="L12" s="6">
        <f t="shared" si="8"/>
        <v>385</v>
      </c>
      <c r="M12" s="6">
        <f t="shared" si="8"/>
        <v>520</v>
      </c>
      <c r="N12" s="6">
        <f t="shared" si="8"/>
        <v>905</v>
      </c>
      <c r="O12" s="6">
        <f t="shared" si="8"/>
        <v>28085</v>
      </c>
      <c r="P12" s="6">
        <f t="shared" si="8"/>
        <v>37712</v>
      </c>
      <c r="Q12" s="26">
        <f t="shared" si="8"/>
        <v>65797</v>
      </c>
    </row>
    <row r="13" spans="1:17" ht="15" x14ac:dyDescent="0.25">
      <c r="A13" s="21" t="s">
        <v>28</v>
      </c>
      <c r="B13" s="3" t="s">
        <v>7</v>
      </c>
      <c r="C13" s="3">
        <v>13567</v>
      </c>
      <c r="D13" s="3">
        <v>16829</v>
      </c>
      <c r="E13" s="3">
        <f t="shared" si="0"/>
        <v>30396</v>
      </c>
      <c r="F13" s="3">
        <v>40</v>
      </c>
      <c r="G13" s="3">
        <v>90</v>
      </c>
      <c r="H13" s="3">
        <f t="shared" si="1"/>
        <v>130</v>
      </c>
      <c r="I13" s="3">
        <v>113</v>
      </c>
      <c r="J13" s="3">
        <v>166</v>
      </c>
      <c r="K13" s="3">
        <f t="shared" si="2"/>
        <v>279</v>
      </c>
      <c r="L13" s="3">
        <v>0</v>
      </c>
      <c r="M13" s="3">
        <v>0</v>
      </c>
      <c r="N13" s="3">
        <f t="shared" si="3"/>
        <v>0</v>
      </c>
      <c r="O13" s="3">
        <f t="shared" si="4"/>
        <v>13720</v>
      </c>
      <c r="P13" s="3">
        <f t="shared" si="5"/>
        <v>17085</v>
      </c>
      <c r="Q13" s="22">
        <f t="shared" si="6"/>
        <v>30805</v>
      </c>
    </row>
    <row r="14" spans="1:17" ht="15" x14ac:dyDescent="0.25">
      <c r="A14" s="23"/>
      <c r="B14" s="4" t="s">
        <v>9</v>
      </c>
      <c r="C14" s="5">
        <v>7855</v>
      </c>
      <c r="D14" s="5">
        <v>10858</v>
      </c>
      <c r="E14" s="5">
        <f t="shared" si="0"/>
        <v>18713</v>
      </c>
      <c r="F14" s="5">
        <v>0</v>
      </c>
      <c r="G14" s="5">
        <v>0</v>
      </c>
      <c r="H14" s="5">
        <f t="shared" si="1"/>
        <v>0</v>
      </c>
      <c r="I14" s="5">
        <v>41</v>
      </c>
      <c r="J14" s="5">
        <v>86</v>
      </c>
      <c r="K14" s="5">
        <f t="shared" si="2"/>
        <v>127</v>
      </c>
      <c r="L14" s="5">
        <v>0</v>
      </c>
      <c r="M14" s="5">
        <v>0</v>
      </c>
      <c r="N14" s="5">
        <f t="shared" si="3"/>
        <v>0</v>
      </c>
      <c r="O14" s="5">
        <f t="shared" si="4"/>
        <v>7896</v>
      </c>
      <c r="P14" s="5">
        <f t="shared" si="5"/>
        <v>10944</v>
      </c>
      <c r="Q14" s="24">
        <f t="shared" si="6"/>
        <v>18840</v>
      </c>
    </row>
    <row r="15" spans="1:17" ht="15" x14ac:dyDescent="0.25">
      <c r="A15" s="23"/>
      <c r="B15" s="3" t="s">
        <v>8</v>
      </c>
      <c r="C15" s="3">
        <v>9624</v>
      </c>
      <c r="D15" s="3">
        <v>11969</v>
      </c>
      <c r="E15" s="3">
        <f t="shared" si="0"/>
        <v>21593</v>
      </c>
      <c r="F15" s="3">
        <v>0</v>
      </c>
      <c r="G15" s="3">
        <v>0</v>
      </c>
      <c r="H15" s="3">
        <f t="shared" si="1"/>
        <v>0</v>
      </c>
      <c r="I15" s="3">
        <v>290</v>
      </c>
      <c r="J15" s="3">
        <v>440</v>
      </c>
      <c r="K15" s="3">
        <f t="shared" si="2"/>
        <v>730</v>
      </c>
      <c r="L15" s="3">
        <v>0</v>
      </c>
      <c r="M15" s="3">
        <v>0</v>
      </c>
      <c r="N15" s="3">
        <f t="shared" si="3"/>
        <v>0</v>
      </c>
      <c r="O15" s="3">
        <f t="shared" si="4"/>
        <v>9914</v>
      </c>
      <c r="P15" s="3">
        <f t="shared" si="5"/>
        <v>12409</v>
      </c>
      <c r="Q15" s="22">
        <f t="shared" si="6"/>
        <v>22323</v>
      </c>
    </row>
    <row r="16" spans="1:17" ht="15" x14ac:dyDescent="0.25">
      <c r="A16" s="25"/>
      <c r="B16" s="6" t="s">
        <v>3</v>
      </c>
      <c r="C16" s="6">
        <f>C13+C14+C15</f>
        <v>31046</v>
      </c>
      <c r="D16" s="6">
        <f t="shared" ref="D16:Q16" si="9">D13+D14+D15</f>
        <v>39656</v>
      </c>
      <c r="E16" s="6">
        <f t="shared" si="9"/>
        <v>70702</v>
      </c>
      <c r="F16" s="6">
        <f t="shared" si="9"/>
        <v>40</v>
      </c>
      <c r="G16" s="6">
        <f t="shared" si="9"/>
        <v>90</v>
      </c>
      <c r="H16" s="6">
        <f t="shared" si="9"/>
        <v>130</v>
      </c>
      <c r="I16" s="6">
        <f t="shared" si="9"/>
        <v>444</v>
      </c>
      <c r="J16" s="6">
        <f t="shared" si="9"/>
        <v>692</v>
      </c>
      <c r="K16" s="6">
        <f t="shared" si="9"/>
        <v>1136</v>
      </c>
      <c r="L16" s="6">
        <f t="shared" si="9"/>
        <v>0</v>
      </c>
      <c r="M16" s="6">
        <f t="shared" si="9"/>
        <v>0</v>
      </c>
      <c r="N16" s="6">
        <f t="shared" si="9"/>
        <v>0</v>
      </c>
      <c r="O16" s="6">
        <f t="shared" si="9"/>
        <v>31530</v>
      </c>
      <c r="P16" s="6">
        <f t="shared" si="9"/>
        <v>40438</v>
      </c>
      <c r="Q16" s="26">
        <f t="shared" si="9"/>
        <v>71968</v>
      </c>
    </row>
    <row r="17" spans="1:17" ht="15" x14ac:dyDescent="0.25">
      <c r="A17" s="27" t="s">
        <v>29</v>
      </c>
      <c r="B17" s="3" t="s">
        <v>10</v>
      </c>
      <c r="C17" s="3">
        <v>0</v>
      </c>
      <c r="D17" s="3">
        <v>0</v>
      </c>
      <c r="E17" s="3">
        <f t="shared" si="0"/>
        <v>0</v>
      </c>
      <c r="F17" s="3">
        <v>0</v>
      </c>
      <c r="G17" s="3">
        <v>0</v>
      </c>
      <c r="H17" s="3">
        <f t="shared" si="1"/>
        <v>0</v>
      </c>
      <c r="I17" s="3">
        <v>7681</v>
      </c>
      <c r="J17" s="3">
        <v>10327</v>
      </c>
      <c r="K17" s="3">
        <f t="shared" si="2"/>
        <v>18008</v>
      </c>
      <c r="L17" s="3">
        <v>141</v>
      </c>
      <c r="M17" s="3">
        <v>87</v>
      </c>
      <c r="N17" s="3">
        <f t="shared" si="3"/>
        <v>228</v>
      </c>
      <c r="O17" s="3">
        <f t="shared" si="4"/>
        <v>7822</v>
      </c>
      <c r="P17" s="3">
        <f t="shared" si="5"/>
        <v>10414</v>
      </c>
      <c r="Q17" s="22">
        <f t="shared" si="6"/>
        <v>18236</v>
      </c>
    </row>
    <row r="18" spans="1:17" ht="15" x14ac:dyDescent="0.25">
      <c r="A18" s="28"/>
      <c r="B18" s="4" t="s">
        <v>11</v>
      </c>
      <c r="C18" s="5">
        <v>0</v>
      </c>
      <c r="D18" s="5">
        <v>0</v>
      </c>
      <c r="E18" s="5">
        <f t="shared" si="0"/>
        <v>0</v>
      </c>
      <c r="F18" s="5">
        <v>0</v>
      </c>
      <c r="G18" s="5">
        <v>0</v>
      </c>
      <c r="H18" s="5">
        <f t="shared" si="1"/>
        <v>0</v>
      </c>
      <c r="I18" s="5">
        <v>1404</v>
      </c>
      <c r="J18" s="5">
        <v>2120</v>
      </c>
      <c r="K18" s="5">
        <f t="shared" si="2"/>
        <v>3524</v>
      </c>
      <c r="L18" s="5">
        <v>0</v>
      </c>
      <c r="M18" s="5">
        <v>0</v>
      </c>
      <c r="N18" s="5">
        <f t="shared" si="3"/>
        <v>0</v>
      </c>
      <c r="O18" s="5">
        <f t="shared" si="4"/>
        <v>1404</v>
      </c>
      <c r="P18" s="5">
        <f t="shared" si="5"/>
        <v>2120</v>
      </c>
      <c r="Q18" s="24">
        <f t="shared" si="6"/>
        <v>3524</v>
      </c>
    </row>
    <row r="19" spans="1:17" ht="15" x14ac:dyDescent="0.25">
      <c r="A19" s="28"/>
      <c r="B19" s="3" t="s">
        <v>12</v>
      </c>
      <c r="C19" s="3">
        <v>0</v>
      </c>
      <c r="D19" s="3">
        <v>0</v>
      </c>
      <c r="E19" s="3">
        <f t="shared" si="0"/>
        <v>0</v>
      </c>
      <c r="F19" s="3">
        <v>0</v>
      </c>
      <c r="G19" s="3">
        <v>0</v>
      </c>
      <c r="H19" s="3">
        <f t="shared" si="1"/>
        <v>0</v>
      </c>
      <c r="I19" s="3">
        <v>1694</v>
      </c>
      <c r="J19" s="3">
        <v>2102</v>
      </c>
      <c r="K19" s="3">
        <f t="shared" si="2"/>
        <v>3796</v>
      </c>
      <c r="L19" s="3">
        <v>0</v>
      </c>
      <c r="M19" s="3">
        <v>0</v>
      </c>
      <c r="N19" s="3">
        <f t="shared" si="3"/>
        <v>0</v>
      </c>
      <c r="O19" s="3">
        <f t="shared" si="4"/>
        <v>1694</v>
      </c>
      <c r="P19" s="3">
        <f t="shared" si="5"/>
        <v>2102</v>
      </c>
      <c r="Q19" s="22">
        <f t="shared" si="6"/>
        <v>3796</v>
      </c>
    </row>
    <row r="20" spans="1:17" ht="15" x14ac:dyDescent="0.25">
      <c r="A20" s="28"/>
      <c r="B20" s="4" t="s">
        <v>14</v>
      </c>
      <c r="C20" s="5">
        <v>36</v>
      </c>
      <c r="D20" s="5">
        <v>42</v>
      </c>
      <c r="E20" s="5">
        <f t="shared" si="0"/>
        <v>78</v>
      </c>
      <c r="F20" s="5">
        <v>0</v>
      </c>
      <c r="G20" s="5">
        <v>0</v>
      </c>
      <c r="H20" s="5">
        <f t="shared" si="1"/>
        <v>0</v>
      </c>
      <c r="I20" s="5">
        <v>1288</v>
      </c>
      <c r="J20" s="5">
        <v>1894</v>
      </c>
      <c r="K20" s="5">
        <f t="shared" si="2"/>
        <v>3182</v>
      </c>
      <c r="L20" s="5">
        <v>0</v>
      </c>
      <c r="M20" s="5">
        <v>0</v>
      </c>
      <c r="N20" s="5">
        <f t="shared" si="3"/>
        <v>0</v>
      </c>
      <c r="O20" s="5">
        <f t="shared" si="4"/>
        <v>1324</v>
      </c>
      <c r="P20" s="5">
        <f t="shared" si="5"/>
        <v>1936</v>
      </c>
      <c r="Q20" s="24">
        <f t="shared" si="6"/>
        <v>3260</v>
      </c>
    </row>
    <row r="21" spans="1:17" ht="15" x14ac:dyDescent="0.25">
      <c r="A21" s="28"/>
      <c r="B21" s="3" t="s">
        <v>13</v>
      </c>
      <c r="C21" s="3">
        <v>129</v>
      </c>
      <c r="D21" s="3">
        <v>121</v>
      </c>
      <c r="E21" s="3">
        <f t="shared" si="0"/>
        <v>250</v>
      </c>
      <c r="F21" s="3">
        <v>0</v>
      </c>
      <c r="G21" s="3">
        <v>0</v>
      </c>
      <c r="H21" s="3">
        <f t="shared" si="1"/>
        <v>0</v>
      </c>
      <c r="I21" s="3">
        <v>1754</v>
      </c>
      <c r="J21" s="3">
        <v>2322</v>
      </c>
      <c r="K21" s="3">
        <f t="shared" si="2"/>
        <v>4076</v>
      </c>
      <c r="L21" s="3">
        <v>17</v>
      </c>
      <c r="M21" s="3">
        <v>18</v>
      </c>
      <c r="N21" s="3">
        <f t="shared" si="3"/>
        <v>35</v>
      </c>
      <c r="O21" s="3">
        <f t="shared" si="4"/>
        <v>1900</v>
      </c>
      <c r="P21" s="3">
        <f t="shared" si="5"/>
        <v>2461</v>
      </c>
      <c r="Q21" s="22">
        <f t="shared" si="6"/>
        <v>4361</v>
      </c>
    </row>
    <row r="22" spans="1:17" ht="15" x14ac:dyDescent="0.25">
      <c r="A22" s="29"/>
      <c r="B22" s="6" t="s">
        <v>3</v>
      </c>
      <c r="C22" s="6">
        <f>C17+C18+C19+C20+C21</f>
        <v>165</v>
      </c>
      <c r="D22" s="6">
        <f t="shared" ref="D22:Q22" si="10">D17+D18+D19+D20+D21</f>
        <v>163</v>
      </c>
      <c r="E22" s="6">
        <f t="shared" si="10"/>
        <v>328</v>
      </c>
      <c r="F22" s="6">
        <f t="shared" si="10"/>
        <v>0</v>
      </c>
      <c r="G22" s="6">
        <f t="shared" si="10"/>
        <v>0</v>
      </c>
      <c r="H22" s="6">
        <f t="shared" si="10"/>
        <v>0</v>
      </c>
      <c r="I22" s="6">
        <f t="shared" si="10"/>
        <v>13821</v>
      </c>
      <c r="J22" s="6">
        <f t="shared" si="10"/>
        <v>18765</v>
      </c>
      <c r="K22" s="6">
        <f t="shared" si="10"/>
        <v>32586</v>
      </c>
      <c r="L22" s="6">
        <f t="shared" si="10"/>
        <v>158</v>
      </c>
      <c r="M22" s="6">
        <f t="shared" si="10"/>
        <v>105</v>
      </c>
      <c r="N22" s="6">
        <f t="shared" si="10"/>
        <v>263</v>
      </c>
      <c r="O22" s="6">
        <f t="shared" si="10"/>
        <v>14144</v>
      </c>
      <c r="P22" s="6">
        <f t="shared" si="10"/>
        <v>19033</v>
      </c>
      <c r="Q22" s="26">
        <f t="shared" si="10"/>
        <v>33177</v>
      </c>
    </row>
    <row r="23" spans="1:17" ht="15" x14ac:dyDescent="0.25">
      <c r="A23" s="30" t="s">
        <v>30</v>
      </c>
      <c r="B23" s="3" t="s">
        <v>16</v>
      </c>
      <c r="C23" s="3">
        <v>3030</v>
      </c>
      <c r="D23" s="3">
        <v>4235</v>
      </c>
      <c r="E23" s="3">
        <f t="shared" si="0"/>
        <v>7265</v>
      </c>
      <c r="F23" s="3">
        <v>0</v>
      </c>
      <c r="G23" s="3">
        <v>0</v>
      </c>
      <c r="H23" s="3">
        <f t="shared" si="1"/>
        <v>0</v>
      </c>
      <c r="I23" s="3">
        <v>6035</v>
      </c>
      <c r="J23" s="3">
        <v>6369</v>
      </c>
      <c r="K23" s="3">
        <f t="shared" si="2"/>
        <v>12404</v>
      </c>
      <c r="L23" s="3">
        <v>18</v>
      </c>
      <c r="M23" s="3">
        <v>19</v>
      </c>
      <c r="N23" s="3">
        <f t="shared" si="3"/>
        <v>37</v>
      </c>
      <c r="O23" s="3">
        <f t="shared" si="4"/>
        <v>9083</v>
      </c>
      <c r="P23" s="3">
        <f t="shared" si="5"/>
        <v>10623</v>
      </c>
      <c r="Q23" s="22">
        <f t="shared" si="6"/>
        <v>19706</v>
      </c>
    </row>
    <row r="24" spans="1:17" ht="15" x14ac:dyDescent="0.25">
      <c r="A24" s="31"/>
      <c r="B24" s="4" t="s">
        <v>15</v>
      </c>
      <c r="C24" s="5">
        <v>10</v>
      </c>
      <c r="D24" s="5">
        <v>22</v>
      </c>
      <c r="E24" s="5">
        <f t="shared" si="0"/>
        <v>32</v>
      </c>
      <c r="F24" s="5">
        <v>0</v>
      </c>
      <c r="G24" s="5">
        <v>0</v>
      </c>
      <c r="H24" s="5">
        <f t="shared" si="1"/>
        <v>0</v>
      </c>
      <c r="I24" s="5">
        <v>6158</v>
      </c>
      <c r="J24" s="5">
        <v>8430</v>
      </c>
      <c r="K24" s="5">
        <f t="shared" si="2"/>
        <v>14588</v>
      </c>
      <c r="L24" s="5">
        <v>0</v>
      </c>
      <c r="M24" s="5">
        <v>0</v>
      </c>
      <c r="N24" s="5">
        <f t="shared" si="3"/>
        <v>0</v>
      </c>
      <c r="O24" s="5">
        <f t="shared" si="4"/>
        <v>6168</v>
      </c>
      <c r="P24" s="5">
        <f t="shared" si="5"/>
        <v>8452</v>
      </c>
      <c r="Q24" s="24">
        <f t="shared" si="6"/>
        <v>14620</v>
      </c>
    </row>
    <row r="25" spans="1:17" ht="15" x14ac:dyDescent="0.25">
      <c r="A25" s="31"/>
      <c r="B25" s="3" t="s">
        <v>17</v>
      </c>
      <c r="C25" s="3">
        <v>1046</v>
      </c>
      <c r="D25" s="3">
        <v>1436</v>
      </c>
      <c r="E25" s="3">
        <f t="shared" si="0"/>
        <v>2482</v>
      </c>
      <c r="F25" s="3">
        <v>0</v>
      </c>
      <c r="G25" s="3">
        <v>0</v>
      </c>
      <c r="H25" s="3">
        <f t="shared" si="1"/>
        <v>0</v>
      </c>
      <c r="I25" s="3">
        <v>3569</v>
      </c>
      <c r="J25" s="3">
        <v>4398</v>
      </c>
      <c r="K25" s="3">
        <f t="shared" si="2"/>
        <v>7967</v>
      </c>
      <c r="L25" s="3">
        <v>0</v>
      </c>
      <c r="M25" s="3">
        <v>0</v>
      </c>
      <c r="N25" s="3">
        <f t="shared" si="3"/>
        <v>0</v>
      </c>
      <c r="O25" s="3">
        <f t="shared" si="4"/>
        <v>4615</v>
      </c>
      <c r="P25" s="3">
        <f t="shared" si="5"/>
        <v>5834</v>
      </c>
      <c r="Q25" s="22">
        <f t="shared" si="6"/>
        <v>10449</v>
      </c>
    </row>
    <row r="26" spans="1:17" ht="15" x14ac:dyDescent="0.25">
      <c r="A26" s="32"/>
      <c r="B26" s="6" t="s">
        <v>3</v>
      </c>
      <c r="C26" s="6">
        <f>C23+C24+C25</f>
        <v>4086</v>
      </c>
      <c r="D26" s="6">
        <f t="shared" ref="D26:Q26" si="11">D23+D24+D25</f>
        <v>5693</v>
      </c>
      <c r="E26" s="6">
        <f t="shared" si="11"/>
        <v>9779</v>
      </c>
      <c r="F26" s="6">
        <f t="shared" si="11"/>
        <v>0</v>
      </c>
      <c r="G26" s="6">
        <f t="shared" si="11"/>
        <v>0</v>
      </c>
      <c r="H26" s="6">
        <f t="shared" si="11"/>
        <v>0</v>
      </c>
      <c r="I26" s="6">
        <f t="shared" si="11"/>
        <v>15762</v>
      </c>
      <c r="J26" s="6">
        <f t="shared" si="11"/>
        <v>19197</v>
      </c>
      <c r="K26" s="6">
        <f t="shared" si="11"/>
        <v>34959</v>
      </c>
      <c r="L26" s="6">
        <f t="shared" si="11"/>
        <v>18</v>
      </c>
      <c r="M26" s="6">
        <f t="shared" si="11"/>
        <v>19</v>
      </c>
      <c r="N26" s="6">
        <f t="shared" si="11"/>
        <v>37</v>
      </c>
      <c r="O26" s="6">
        <f t="shared" si="11"/>
        <v>19866</v>
      </c>
      <c r="P26" s="6">
        <f t="shared" si="11"/>
        <v>24909</v>
      </c>
      <c r="Q26" s="26">
        <f t="shared" si="11"/>
        <v>44775</v>
      </c>
    </row>
    <row r="27" spans="1:17" ht="15" x14ac:dyDescent="0.25">
      <c r="A27" s="27" t="s">
        <v>31</v>
      </c>
      <c r="B27" s="3" t="s">
        <v>18</v>
      </c>
      <c r="C27" s="3">
        <v>16822</v>
      </c>
      <c r="D27" s="3">
        <v>21657</v>
      </c>
      <c r="E27" s="3">
        <f t="shared" si="0"/>
        <v>38479</v>
      </c>
      <c r="F27" s="3">
        <v>309</v>
      </c>
      <c r="G27" s="3">
        <v>385</v>
      </c>
      <c r="H27" s="3">
        <f t="shared" si="1"/>
        <v>694</v>
      </c>
      <c r="I27" s="3">
        <v>1445</v>
      </c>
      <c r="J27" s="3">
        <v>2578</v>
      </c>
      <c r="K27" s="3">
        <f t="shared" si="2"/>
        <v>4023</v>
      </c>
      <c r="L27" s="3">
        <v>4</v>
      </c>
      <c r="M27" s="3">
        <v>4</v>
      </c>
      <c r="N27" s="3">
        <f t="shared" si="3"/>
        <v>8</v>
      </c>
      <c r="O27" s="3">
        <f t="shared" si="4"/>
        <v>18580</v>
      </c>
      <c r="P27" s="3">
        <f t="shared" si="5"/>
        <v>24624</v>
      </c>
      <c r="Q27" s="22">
        <f t="shared" si="6"/>
        <v>43204</v>
      </c>
    </row>
    <row r="28" spans="1:17" ht="15" x14ac:dyDescent="0.25">
      <c r="A28" s="28"/>
      <c r="B28" s="4" t="s">
        <v>19</v>
      </c>
      <c r="C28" s="5">
        <v>5444</v>
      </c>
      <c r="D28" s="5">
        <v>7211</v>
      </c>
      <c r="E28" s="5">
        <f t="shared" si="0"/>
        <v>12655</v>
      </c>
      <c r="F28" s="5">
        <v>124</v>
      </c>
      <c r="G28" s="5">
        <v>83</v>
      </c>
      <c r="H28" s="5">
        <f t="shared" si="1"/>
        <v>207</v>
      </c>
      <c r="I28" s="5">
        <v>1564</v>
      </c>
      <c r="J28" s="5">
        <v>2171</v>
      </c>
      <c r="K28" s="5">
        <f t="shared" si="2"/>
        <v>3735</v>
      </c>
      <c r="L28" s="5">
        <v>10</v>
      </c>
      <c r="M28" s="5">
        <v>3</v>
      </c>
      <c r="N28" s="5">
        <f t="shared" si="3"/>
        <v>13</v>
      </c>
      <c r="O28" s="5">
        <f t="shared" si="4"/>
        <v>7142</v>
      </c>
      <c r="P28" s="5">
        <f t="shared" si="5"/>
        <v>9468</v>
      </c>
      <c r="Q28" s="24">
        <f t="shared" si="6"/>
        <v>16610</v>
      </c>
    </row>
    <row r="29" spans="1:17" ht="15" x14ac:dyDescent="0.25">
      <c r="A29" s="29"/>
      <c r="B29" s="6" t="s">
        <v>3</v>
      </c>
      <c r="C29" s="6">
        <f>C27+C28</f>
        <v>22266</v>
      </c>
      <c r="D29" s="6">
        <f t="shared" ref="D29:Q29" si="12">D27+D28</f>
        <v>28868</v>
      </c>
      <c r="E29" s="6">
        <f t="shared" si="12"/>
        <v>51134</v>
      </c>
      <c r="F29" s="6">
        <f t="shared" si="12"/>
        <v>433</v>
      </c>
      <c r="G29" s="6">
        <f t="shared" si="12"/>
        <v>468</v>
      </c>
      <c r="H29" s="6">
        <f t="shared" si="12"/>
        <v>901</v>
      </c>
      <c r="I29" s="6">
        <f t="shared" si="12"/>
        <v>3009</v>
      </c>
      <c r="J29" s="6">
        <f t="shared" si="12"/>
        <v>4749</v>
      </c>
      <c r="K29" s="6">
        <f t="shared" si="12"/>
        <v>7758</v>
      </c>
      <c r="L29" s="6">
        <f t="shared" si="12"/>
        <v>14</v>
      </c>
      <c r="M29" s="6">
        <f t="shared" si="12"/>
        <v>7</v>
      </c>
      <c r="N29" s="6">
        <f t="shared" si="12"/>
        <v>21</v>
      </c>
      <c r="O29" s="6">
        <f t="shared" si="12"/>
        <v>25722</v>
      </c>
      <c r="P29" s="6">
        <f t="shared" si="12"/>
        <v>34092</v>
      </c>
      <c r="Q29" s="26">
        <f t="shared" si="12"/>
        <v>59814</v>
      </c>
    </row>
    <row r="30" spans="1:17" ht="15" x14ac:dyDescent="0.25">
      <c r="A30" s="30" t="s">
        <v>32</v>
      </c>
      <c r="B30" s="3" t="s">
        <v>20</v>
      </c>
      <c r="C30" s="3">
        <v>9195</v>
      </c>
      <c r="D30" s="3">
        <v>11458</v>
      </c>
      <c r="E30" s="3">
        <f t="shared" si="0"/>
        <v>20653</v>
      </c>
      <c r="F30" s="3">
        <v>50</v>
      </c>
      <c r="G30" s="3">
        <v>39</v>
      </c>
      <c r="H30" s="3">
        <f t="shared" si="1"/>
        <v>89</v>
      </c>
      <c r="I30" s="3">
        <v>619</v>
      </c>
      <c r="J30" s="3">
        <v>1052</v>
      </c>
      <c r="K30" s="3">
        <f t="shared" si="2"/>
        <v>1671</v>
      </c>
      <c r="L30" s="3">
        <v>0</v>
      </c>
      <c r="M30" s="3">
        <v>0</v>
      </c>
      <c r="N30" s="3">
        <f t="shared" si="3"/>
        <v>0</v>
      </c>
      <c r="O30" s="3">
        <f t="shared" si="4"/>
        <v>9864</v>
      </c>
      <c r="P30" s="3">
        <f t="shared" si="5"/>
        <v>12549</v>
      </c>
      <c r="Q30" s="22">
        <f t="shared" si="6"/>
        <v>22413</v>
      </c>
    </row>
    <row r="31" spans="1:17" ht="15" x14ac:dyDescent="0.25">
      <c r="A31" s="31"/>
      <c r="B31" s="4" t="s">
        <v>21</v>
      </c>
      <c r="C31" s="5">
        <v>3645</v>
      </c>
      <c r="D31" s="5">
        <v>4887</v>
      </c>
      <c r="E31" s="5">
        <f t="shared" si="0"/>
        <v>8532</v>
      </c>
      <c r="F31" s="5">
        <v>4</v>
      </c>
      <c r="G31" s="5">
        <v>7</v>
      </c>
      <c r="H31" s="5">
        <f t="shared" si="1"/>
        <v>11</v>
      </c>
      <c r="I31" s="5">
        <v>310</v>
      </c>
      <c r="J31" s="5">
        <v>415</v>
      </c>
      <c r="K31" s="5">
        <f t="shared" si="2"/>
        <v>725</v>
      </c>
      <c r="L31" s="5">
        <v>0</v>
      </c>
      <c r="M31" s="5">
        <v>0</v>
      </c>
      <c r="N31" s="5">
        <f t="shared" si="3"/>
        <v>0</v>
      </c>
      <c r="O31" s="5">
        <f t="shared" si="4"/>
        <v>3959</v>
      </c>
      <c r="P31" s="5">
        <f t="shared" si="5"/>
        <v>5309</v>
      </c>
      <c r="Q31" s="24">
        <f t="shared" si="6"/>
        <v>9268</v>
      </c>
    </row>
    <row r="32" spans="1:17" ht="15" x14ac:dyDescent="0.25">
      <c r="A32" s="32"/>
      <c r="B32" s="6" t="s">
        <v>3</v>
      </c>
      <c r="C32" s="6">
        <f>C30+C31</f>
        <v>12840</v>
      </c>
      <c r="D32" s="6">
        <f t="shared" ref="D32:Q32" si="13">D30+D31</f>
        <v>16345</v>
      </c>
      <c r="E32" s="6">
        <f t="shared" si="13"/>
        <v>29185</v>
      </c>
      <c r="F32" s="6">
        <f t="shared" si="13"/>
        <v>54</v>
      </c>
      <c r="G32" s="6">
        <f t="shared" si="13"/>
        <v>46</v>
      </c>
      <c r="H32" s="6">
        <f t="shared" si="13"/>
        <v>100</v>
      </c>
      <c r="I32" s="6">
        <f t="shared" si="13"/>
        <v>929</v>
      </c>
      <c r="J32" s="6">
        <f t="shared" si="13"/>
        <v>1467</v>
      </c>
      <c r="K32" s="6">
        <f t="shared" si="13"/>
        <v>2396</v>
      </c>
      <c r="L32" s="6">
        <f t="shared" si="13"/>
        <v>0</v>
      </c>
      <c r="M32" s="6">
        <f t="shared" si="13"/>
        <v>0</v>
      </c>
      <c r="N32" s="6">
        <f t="shared" si="13"/>
        <v>0</v>
      </c>
      <c r="O32" s="6">
        <f t="shared" si="13"/>
        <v>13823</v>
      </c>
      <c r="P32" s="6">
        <f t="shared" si="13"/>
        <v>17858</v>
      </c>
      <c r="Q32" s="26">
        <f t="shared" si="13"/>
        <v>31681</v>
      </c>
    </row>
    <row r="33" spans="1:17" ht="15" x14ac:dyDescent="0.25">
      <c r="A33" s="27" t="s">
        <v>33</v>
      </c>
      <c r="B33" s="3" t="s">
        <v>22</v>
      </c>
      <c r="C33" s="3">
        <v>8151</v>
      </c>
      <c r="D33" s="3">
        <v>10782</v>
      </c>
      <c r="E33" s="3">
        <f t="shared" si="0"/>
        <v>18933</v>
      </c>
      <c r="F33" s="3">
        <v>54</v>
      </c>
      <c r="G33" s="3">
        <v>53</v>
      </c>
      <c r="H33" s="3">
        <f t="shared" si="1"/>
        <v>107</v>
      </c>
      <c r="I33" s="3">
        <v>1285</v>
      </c>
      <c r="J33" s="3">
        <v>2252</v>
      </c>
      <c r="K33" s="3">
        <f t="shared" si="2"/>
        <v>3537</v>
      </c>
      <c r="L33" s="3">
        <v>4</v>
      </c>
      <c r="M33" s="3">
        <v>11</v>
      </c>
      <c r="N33" s="3">
        <f t="shared" si="3"/>
        <v>15</v>
      </c>
      <c r="O33" s="3">
        <f t="shared" si="4"/>
        <v>9494</v>
      </c>
      <c r="P33" s="3">
        <f t="shared" si="5"/>
        <v>13098</v>
      </c>
      <c r="Q33" s="22">
        <f t="shared" si="6"/>
        <v>22592</v>
      </c>
    </row>
    <row r="34" spans="1:17" ht="15" x14ac:dyDescent="0.25">
      <c r="A34" s="28"/>
      <c r="B34" s="4" t="s">
        <v>23</v>
      </c>
      <c r="C34" s="5">
        <v>4889</v>
      </c>
      <c r="D34" s="5">
        <v>6849</v>
      </c>
      <c r="E34" s="5">
        <f t="shared" si="0"/>
        <v>11738</v>
      </c>
      <c r="F34" s="5">
        <v>0</v>
      </c>
      <c r="G34" s="5">
        <v>0</v>
      </c>
      <c r="H34" s="5">
        <f t="shared" si="1"/>
        <v>0</v>
      </c>
      <c r="I34" s="5">
        <v>152</v>
      </c>
      <c r="J34" s="5">
        <v>200</v>
      </c>
      <c r="K34" s="5">
        <f t="shared" si="2"/>
        <v>352</v>
      </c>
      <c r="L34" s="5">
        <v>0</v>
      </c>
      <c r="M34" s="5">
        <v>1</v>
      </c>
      <c r="N34" s="5">
        <f t="shared" si="3"/>
        <v>1</v>
      </c>
      <c r="O34" s="5">
        <f t="shared" si="4"/>
        <v>5041</v>
      </c>
      <c r="P34" s="5">
        <f t="shared" si="5"/>
        <v>7050</v>
      </c>
      <c r="Q34" s="24">
        <f t="shared" si="6"/>
        <v>12091</v>
      </c>
    </row>
    <row r="35" spans="1:17" ht="15" x14ac:dyDescent="0.25">
      <c r="A35" s="29"/>
      <c r="B35" s="6" t="s">
        <v>3</v>
      </c>
      <c r="C35" s="6">
        <f>C33+C34</f>
        <v>13040</v>
      </c>
      <c r="D35" s="6">
        <f t="shared" ref="D35:Q35" si="14">D33+D34</f>
        <v>17631</v>
      </c>
      <c r="E35" s="6">
        <f t="shared" si="14"/>
        <v>30671</v>
      </c>
      <c r="F35" s="6">
        <f t="shared" si="14"/>
        <v>54</v>
      </c>
      <c r="G35" s="6">
        <f t="shared" si="14"/>
        <v>53</v>
      </c>
      <c r="H35" s="6">
        <f t="shared" si="14"/>
        <v>107</v>
      </c>
      <c r="I35" s="6">
        <f t="shared" si="14"/>
        <v>1437</v>
      </c>
      <c r="J35" s="6">
        <f t="shared" si="14"/>
        <v>2452</v>
      </c>
      <c r="K35" s="6">
        <f t="shared" si="14"/>
        <v>3889</v>
      </c>
      <c r="L35" s="6">
        <f t="shared" si="14"/>
        <v>4</v>
      </c>
      <c r="M35" s="6">
        <f t="shared" si="14"/>
        <v>12</v>
      </c>
      <c r="N35" s="6">
        <f t="shared" si="14"/>
        <v>16</v>
      </c>
      <c r="O35" s="6">
        <f t="shared" si="14"/>
        <v>14535</v>
      </c>
      <c r="P35" s="6">
        <f t="shared" si="14"/>
        <v>20148</v>
      </c>
      <c r="Q35" s="26">
        <f t="shared" si="14"/>
        <v>34683</v>
      </c>
    </row>
    <row r="36" spans="1:17" ht="15" x14ac:dyDescent="0.25">
      <c r="A36" s="21" t="s">
        <v>34</v>
      </c>
      <c r="B36" s="3" t="s">
        <v>25</v>
      </c>
      <c r="C36" s="3">
        <v>8429</v>
      </c>
      <c r="D36" s="3">
        <v>11006</v>
      </c>
      <c r="E36" s="3">
        <f t="shared" si="0"/>
        <v>19435</v>
      </c>
      <c r="F36" s="3">
        <v>89</v>
      </c>
      <c r="G36" s="3">
        <v>99</v>
      </c>
      <c r="H36" s="3">
        <f t="shared" si="1"/>
        <v>188</v>
      </c>
      <c r="I36" s="3">
        <v>1017</v>
      </c>
      <c r="J36" s="3">
        <v>1550</v>
      </c>
      <c r="K36" s="3">
        <f t="shared" si="2"/>
        <v>2567</v>
      </c>
      <c r="L36" s="3">
        <v>157</v>
      </c>
      <c r="M36" s="3">
        <v>155</v>
      </c>
      <c r="N36" s="3">
        <f t="shared" si="3"/>
        <v>312</v>
      </c>
      <c r="O36" s="3">
        <f t="shared" si="4"/>
        <v>9692</v>
      </c>
      <c r="P36" s="3">
        <f t="shared" si="5"/>
        <v>12810</v>
      </c>
      <c r="Q36" s="22">
        <f t="shared" si="6"/>
        <v>22502</v>
      </c>
    </row>
    <row r="37" spans="1:17" ht="15" x14ac:dyDescent="0.25">
      <c r="A37" s="23"/>
      <c r="B37" s="4" t="s">
        <v>24</v>
      </c>
      <c r="C37" s="5">
        <v>10556</v>
      </c>
      <c r="D37" s="5">
        <v>13912</v>
      </c>
      <c r="E37" s="5">
        <f t="shared" si="0"/>
        <v>24468</v>
      </c>
      <c r="F37" s="5">
        <v>51</v>
      </c>
      <c r="G37" s="5">
        <v>43</v>
      </c>
      <c r="H37" s="5">
        <f t="shared" si="1"/>
        <v>94</v>
      </c>
      <c r="I37" s="5">
        <v>291</v>
      </c>
      <c r="J37" s="5">
        <v>683</v>
      </c>
      <c r="K37" s="5">
        <f t="shared" si="2"/>
        <v>974</v>
      </c>
      <c r="L37" s="5">
        <v>5</v>
      </c>
      <c r="M37" s="5">
        <v>3</v>
      </c>
      <c r="N37" s="5">
        <f t="shared" si="3"/>
        <v>8</v>
      </c>
      <c r="O37" s="5">
        <f t="shared" si="4"/>
        <v>10903</v>
      </c>
      <c r="P37" s="5">
        <f t="shared" si="5"/>
        <v>14641</v>
      </c>
      <c r="Q37" s="24">
        <f t="shared" si="6"/>
        <v>25544</v>
      </c>
    </row>
    <row r="38" spans="1:17" ht="15" x14ac:dyDescent="0.25">
      <c r="A38" s="25"/>
      <c r="B38" s="6" t="s">
        <v>3</v>
      </c>
      <c r="C38" s="6">
        <f>C36+C37</f>
        <v>18985</v>
      </c>
      <c r="D38" s="6">
        <f t="shared" ref="D38:Q38" si="15">D36+D37</f>
        <v>24918</v>
      </c>
      <c r="E38" s="6">
        <f t="shared" si="15"/>
        <v>43903</v>
      </c>
      <c r="F38" s="6">
        <f t="shared" si="15"/>
        <v>140</v>
      </c>
      <c r="G38" s="6">
        <f t="shared" si="15"/>
        <v>142</v>
      </c>
      <c r="H38" s="6">
        <f t="shared" si="15"/>
        <v>282</v>
      </c>
      <c r="I38" s="6">
        <f t="shared" si="15"/>
        <v>1308</v>
      </c>
      <c r="J38" s="6">
        <f t="shared" si="15"/>
        <v>2233</v>
      </c>
      <c r="K38" s="6">
        <f t="shared" si="15"/>
        <v>3541</v>
      </c>
      <c r="L38" s="6">
        <f t="shared" si="15"/>
        <v>162</v>
      </c>
      <c r="M38" s="6">
        <f t="shared" si="15"/>
        <v>158</v>
      </c>
      <c r="N38" s="6">
        <f t="shared" si="15"/>
        <v>320</v>
      </c>
      <c r="O38" s="6">
        <f t="shared" si="15"/>
        <v>20595</v>
      </c>
      <c r="P38" s="6">
        <f t="shared" si="15"/>
        <v>27451</v>
      </c>
      <c r="Q38" s="26">
        <f t="shared" si="15"/>
        <v>48046</v>
      </c>
    </row>
    <row r="39" spans="1:17" ht="19.5" thickBot="1" x14ac:dyDescent="0.35">
      <c r="A39" s="33" t="s">
        <v>39</v>
      </c>
      <c r="B39" s="34"/>
      <c r="C39" s="35">
        <v>172585</v>
      </c>
      <c r="D39" s="35">
        <v>223841</v>
      </c>
      <c r="E39" s="35">
        <f t="shared" si="0"/>
        <v>396426</v>
      </c>
      <c r="F39" s="35">
        <v>2831</v>
      </c>
      <c r="G39" s="35">
        <v>4246</v>
      </c>
      <c r="H39" s="35">
        <f t="shared" si="1"/>
        <v>7077</v>
      </c>
      <c r="I39" s="35">
        <v>44847</v>
      </c>
      <c r="J39" s="35">
        <v>62349</v>
      </c>
      <c r="K39" s="35">
        <f t="shared" si="2"/>
        <v>107196</v>
      </c>
      <c r="L39" s="35">
        <v>927</v>
      </c>
      <c r="M39" s="35">
        <v>1074</v>
      </c>
      <c r="N39" s="35">
        <f t="shared" si="3"/>
        <v>2001</v>
      </c>
      <c r="O39" s="35">
        <f t="shared" si="4"/>
        <v>221190</v>
      </c>
      <c r="P39" s="35">
        <f t="shared" si="5"/>
        <v>291510</v>
      </c>
      <c r="Q39" s="36">
        <f>SUM(O39:P39)</f>
        <v>512700</v>
      </c>
    </row>
    <row r="40" spans="1:17" x14ac:dyDescent="0.2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x14ac:dyDescent="0.2">
      <c r="A41" s="37" t="s">
        <v>45</v>
      </c>
    </row>
  </sheetData>
  <mergeCells count="18">
    <mergeCell ref="A1:Q1"/>
    <mergeCell ref="A2:A4"/>
    <mergeCell ref="B2:B4"/>
    <mergeCell ref="C2:E3"/>
    <mergeCell ref="F2:H3"/>
    <mergeCell ref="I2:K3"/>
    <mergeCell ref="L2:N3"/>
    <mergeCell ref="O2:Q3"/>
    <mergeCell ref="A30:A32"/>
    <mergeCell ref="A33:A35"/>
    <mergeCell ref="A36:A38"/>
    <mergeCell ref="A39:B39"/>
    <mergeCell ref="A5:A8"/>
    <mergeCell ref="A9:A12"/>
    <mergeCell ref="A13:A16"/>
    <mergeCell ref="A17:A22"/>
    <mergeCell ref="A23:A26"/>
    <mergeCell ref="A27:A29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 Total</vt:lpstr>
    </vt:vector>
  </TitlesOfParts>
  <Company>MOE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Admin</cp:lastModifiedBy>
  <cp:lastPrinted>2018-03-22T17:48:20Z</cp:lastPrinted>
  <dcterms:created xsi:type="dcterms:W3CDTF">2012-08-11T05:53:27Z</dcterms:created>
  <dcterms:modified xsi:type="dcterms:W3CDTF">2018-03-22T17:48:26Z</dcterms:modified>
</cp:coreProperties>
</file>