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05" yWindow="-150" windowWidth="19725" windowHeight="5325"/>
  </bookViews>
  <sheets>
    <sheet name="lower secondary" sheetId="18" r:id="rId1"/>
  </sheets>
  <calcPr calcId="162913"/>
</workbook>
</file>

<file path=xl/calcChain.xml><?xml version="1.0" encoding="utf-8"?>
<calcChain xmlns="http://schemas.openxmlformats.org/spreadsheetml/2006/main">
  <c r="C38" i="18" l="1"/>
  <c r="D37" i="18" l="1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C37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C34" i="18"/>
  <c r="D31" i="18"/>
  <c r="E31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C31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C28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C25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C21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C15" i="18"/>
  <c r="Q38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C11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C7" i="18"/>
  <c r="D38" i="18"/>
  <c r="E38" i="18"/>
  <c r="F38" i="18"/>
  <c r="G38" i="18"/>
  <c r="H38" i="18"/>
  <c r="I38" i="18"/>
  <c r="J38" i="18"/>
  <c r="K38" i="18"/>
  <c r="L38" i="18"/>
  <c r="M38" i="18"/>
  <c r="N38" i="18"/>
  <c r="O38" i="18"/>
  <c r="P38" i="18"/>
  <c r="O4" i="18"/>
  <c r="P4" i="18"/>
  <c r="Q4" i="18"/>
  <c r="O5" i="18"/>
  <c r="P5" i="18"/>
  <c r="Q5" i="18"/>
  <c r="O6" i="18"/>
  <c r="P6" i="18"/>
  <c r="Q6" i="18"/>
  <c r="O8" i="18"/>
  <c r="P8" i="18"/>
  <c r="Q8" i="18"/>
  <c r="O9" i="18"/>
  <c r="P9" i="18"/>
  <c r="Q9" i="18"/>
  <c r="O10" i="18"/>
  <c r="P10" i="18"/>
  <c r="Q10" i="18"/>
  <c r="O12" i="18"/>
  <c r="P12" i="18"/>
  <c r="Q12" i="18"/>
  <c r="O13" i="18"/>
  <c r="P13" i="18"/>
  <c r="Q13" i="18"/>
  <c r="O14" i="18"/>
  <c r="P14" i="18"/>
  <c r="Q14" i="18"/>
  <c r="O16" i="18"/>
  <c r="P16" i="18"/>
  <c r="Q16" i="18"/>
  <c r="O17" i="18"/>
  <c r="P17" i="18"/>
  <c r="Q17" i="18"/>
  <c r="O18" i="18"/>
  <c r="P18" i="18"/>
  <c r="Q18" i="18"/>
  <c r="O19" i="18"/>
  <c r="P19" i="18"/>
  <c r="Q19" i="18"/>
  <c r="O20" i="18"/>
  <c r="P20" i="18"/>
  <c r="Q20" i="18"/>
  <c r="O22" i="18"/>
  <c r="P22" i="18"/>
  <c r="Q22" i="18"/>
  <c r="O23" i="18"/>
  <c r="P23" i="18"/>
  <c r="Q23" i="18"/>
  <c r="O24" i="18"/>
  <c r="P24" i="18"/>
  <c r="Q24" i="18"/>
  <c r="O26" i="18"/>
  <c r="P26" i="18"/>
  <c r="Q26" i="18"/>
  <c r="O27" i="18"/>
  <c r="P27" i="18"/>
  <c r="Q27" i="18"/>
  <c r="O29" i="18"/>
  <c r="P29" i="18"/>
  <c r="Q29" i="18"/>
  <c r="O30" i="18"/>
  <c r="P30" i="18"/>
  <c r="Q30" i="18"/>
  <c r="O32" i="18"/>
  <c r="P32" i="18"/>
  <c r="Q32" i="18"/>
  <c r="O33" i="18"/>
  <c r="P33" i="18"/>
  <c r="Q33" i="18"/>
  <c r="O35" i="18"/>
  <c r="P35" i="18"/>
  <c r="Q35" i="18"/>
  <c r="O36" i="18"/>
  <c r="P36" i="18"/>
  <c r="Q36" i="18"/>
  <c r="N5" i="18"/>
  <c r="N6" i="18"/>
  <c r="N8" i="18"/>
  <c r="N9" i="18"/>
  <c r="N10" i="18"/>
  <c r="N12" i="18"/>
  <c r="N13" i="18"/>
  <c r="N14" i="18"/>
  <c r="N16" i="18"/>
  <c r="N17" i="18"/>
  <c r="N18" i="18"/>
  <c r="N19" i="18"/>
  <c r="N20" i="18"/>
  <c r="N22" i="18"/>
  <c r="N23" i="18"/>
  <c r="N24" i="18"/>
  <c r="N26" i="18"/>
  <c r="N27" i="18"/>
  <c r="N29" i="18"/>
  <c r="N30" i="18"/>
  <c r="N32" i="18"/>
  <c r="N33" i="18"/>
  <c r="N35" i="18"/>
  <c r="N36" i="18"/>
  <c r="N4" i="18"/>
  <c r="K5" i="18"/>
  <c r="K6" i="18"/>
  <c r="K8" i="18"/>
  <c r="K9" i="18"/>
  <c r="K10" i="18"/>
  <c r="K12" i="18"/>
  <c r="K13" i="18"/>
  <c r="K14" i="18"/>
  <c r="K16" i="18"/>
  <c r="K17" i="18"/>
  <c r="K18" i="18"/>
  <c r="K19" i="18"/>
  <c r="K20" i="18"/>
  <c r="K22" i="18"/>
  <c r="K23" i="18"/>
  <c r="K24" i="18"/>
  <c r="K26" i="18"/>
  <c r="K27" i="18"/>
  <c r="K29" i="18"/>
  <c r="K30" i="18"/>
  <c r="K32" i="18"/>
  <c r="K33" i="18"/>
  <c r="K35" i="18"/>
  <c r="K36" i="18"/>
  <c r="K4" i="18"/>
</calcChain>
</file>

<file path=xl/sharedStrings.xml><?xml version="1.0" encoding="utf-8"?>
<sst xmlns="http://schemas.openxmlformats.org/spreadsheetml/2006/main" count="68" uniqueCount="46">
  <si>
    <t>Male</t>
  </si>
  <si>
    <t>Female</t>
  </si>
  <si>
    <t>Total</t>
  </si>
  <si>
    <t>Province</t>
  </si>
  <si>
    <t>Western</t>
  </si>
  <si>
    <t>Colombo</t>
  </si>
  <si>
    <t>Gampaha</t>
  </si>
  <si>
    <t>Kalutara</t>
  </si>
  <si>
    <t>Central</t>
  </si>
  <si>
    <t>Kandy</t>
  </si>
  <si>
    <t>Matale</t>
  </si>
  <si>
    <t>Nuwaraeliya</t>
  </si>
  <si>
    <t>Southern</t>
  </si>
  <si>
    <t>Galle</t>
  </si>
  <si>
    <t>Matara</t>
  </si>
  <si>
    <t>Hambantota</t>
  </si>
  <si>
    <t>Northern</t>
  </si>
  <si>
    <t>Jaffna</t>
  </si>
  <si>
    <t>Kilinochchi</t>
  </si>
  <si>
    <t>Mannar</t>
  </si>
  <si>
    <t>Vavuniya</t>
  </si>
  <si>
    <t>Mullativu</t>
  </si>
  <si>
    <t>Eastern</t>
  </si>
  <si>
    <t>Batticaloa</t>
  </si>
  <si>
    <t>Ampara</t>
  </si>
  <si>
    <t>Trincomalee</t>
  </si>
  <si>
    <t>North Western</t>
  </si>
  <si>
    <t>Kurunegala</t>
  </si>
  <si>
    <t>Puttlam</t>
  </si>
  <si>
    <t>North Central</t>
  </si>
  <si>
    <t>Anuradhapura</t>
  </si>
  <si>
    <t>Polonnaruwa</t>
  </si>
  <si>
    <t>Uva</t>
  </si>
  <si>
    <t>Badulla</t>
  </si>
  <si>
    <t>Monaragala</t>
  </si>
  <si>
    <t>Sabaragamuwa</t>
  </si>
  <si>
    <t>Ratnapura</t>
  </si>
  <si>
    <t>Kegalle</t>
  </si>
  <si>
    <t>Sri  Lanka</t>
  </si>
  <si>
    <t>Tamil   Medium</t>
  </si>
  <si>
    <t>District</t>
  </si>
  <si>
    <t>Sinhala  Medium</t>
  </si>
  <si>
    <t>Bilingual(Sinhala &amp; English)</t>
  </si>
  <si>
    <t>Bilingual(Tamil &amp; English)</t>
  </si>
  <si>
    <t>Data Source: School Census 2017</t>
  </si>
  <si>
    <t>5.2 - Lower Secondary (Grades 6-9) Students - 2017 (in National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</si>
</sst>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2C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thin">
        <color theme="7" tint="0.59999389629810485"/>
      </right>
      <top/>
      <bottom style="thin">
        <color theme="7" tint="0.59999389629810485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399975585192419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3" fontId="3" fillId="3" borderId="7" xfId="0" applyNumberFormat="1" applyFont="1" applyFill="1" applyBorder="1" applyAlignment="1">
      <alignment horizontal="center" vertical="top" wrapText="1"/>
    </xf>
    <xf numFmtId="3" fontId="0" fillId="5" borderId="1" xfId="0" applyNumberFormat="1" applyFont="1" applyFill="1" applyBorder="1"/>
    <xf numFmtId="164" fontId="0" fillId="6" borderId="1" xfId="0" applyNumberFormat="1" applyFont="1" applyFill="1" applyBorder="1"/>
    <xf numFmtId="3" fontId="0" fillId="6" borderId="1" xfId="0" applyNumberFormat="1" applyFont="1" applyFill="1" applyBorder="1"/>
    <xf numFmtId="3" fontId="1" fillId="7" borderId="1" xfId="0" applyNumberFormat="1" applyFont="1" applyFill="1" applyBorder="1"/>
    <xf numFmtId="3" fontId="5" fillId="9" borderId="1" xfId="0" applyNumberFormat="1" applyFont="1" applyFill="1" applyBorder="1" applyAlignment="1"/>
    <xf numFmtId="0" fontId="6" fillId="0" borderId="0" xfId="0" applyFont="1"/>
    <xf numFmtId="3" fontId="4" fillId="8" borderId="2" xfId="0" applyNumberFormat="1" applyFont="1" applyFill="1" applyBorder="1" applyAlignment="1">
      <alignment horizontal="center" vertical="center"/>
    </xf>
    <xf numFmtId="3" fontId="4" fillId="8" borderId="3" xfId="0" applyNumberFormat="1" applyFont="1" applyFill="1" applyBorder="1" applyAlignment="1">
      <alignment horizontal="center" vertical="center"/>
    </xf>
    <xf numFmtId="3" fontId="4" fillId="8" borderId="4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5" fillId="9" borderId="5" xfId="0" applyNumberFormat="1" applyFont="1" applyFill="1" applyBorder="1" applyAlignment="1">
      <alignment horizontal="center"/>
    </xf>
    <xf numFmtId="3" fontId="5" fillId="9" borderId="6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0"/>
  <sheetViews>
    <sheetView tabSelected="1" zoomScaleNormal="100" workbookViewId="0">
      <selection activeCell="G7" sqref="G7"/>
    </sheetView>
  </sheetViews>
  <sheetFormatPr defaultRowHeight="15" x14ac:dyDescent="0.25"/>
  <cols>
    <col min="1" max="1" width="16.7109375" style="1" bestFit="1" customWidth="1"/>
    <col min="2" max="2" width="13.140625" style="1" bestFit="1" customWidth="1"/>
    <col min="3" max="17" width="11.140625" style="1" customWidth="1"/>
    <col min="18" max="16384" width="9.140625" style="1"/>
  </cols>
  <sheetData>
    <row r="1" spans="1:17" ht="31.5" x14ac:dyDescent="0.25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.75" x14ac:dyDescent="0.25">
      <c r="A2" s="20" t="s">
        <v>3</v>
      </c>
      <c r="B2" s="20" t="s">
        <v>40</v>
      </c>
      <c r="C2" s="20" t="s">
        <v>41</v>
      </c>
      <c r="D2" s="20"/>
      <c r="E2" s="20"/>
      <c r="F2" s="20" t="s">
        <v>42</v>
      </c>
      <c r="G2" s="20"/>
      <c r="H2" s="20"/>
      <c r="I2" s="20" t="s">
        <v>39</v>
      </c>
      <c r="J2" s="20"/>
      <c r="K2" s="20"/>
      <c r="L2" s="20" t="s">
        <v>43</v>
      </c>
      <c r="M2" s="20"/>
      <c r="N2" s="20"/>
      <c r="O2" s="20" t="s">
        <v>2</v>
      </c>
      <c r="P2" s="20"/>
      <c r="Q2" s="20"/>
    </row>
    <row r="3" spans="1:17" ht="15.75" x14ac:dyDescent="0.25">
      <c r="A3" s="22"/>
      <c r="B3" s="23"/>
      <c r="C3" s="2" t="s">
        <v>0</v>
      </c>
      <c r="D3" s="2" t="s">
        <v>1</v>
      </c>
      <c r="E3" s="2" t="s">
        <v>2</v>
      </c>
      <c r="F3" s="2" t="s">
        <v>0</v>
      </c>
      <c r="G3" s="2" t="s">
        <v>1</v>
      </c>
      <c r="H3" s="2" t="s">
        <v>2</v>
      </c>
      <c r="I3" s="2" t="s">
        <v>0</v>
      </c>
      <c r="J3" s="2" t="s">
        <v>1</v>
      </c>
      <c r="K3" s="2" t="s">
        <v>2</v>
      </c>
      <c r="L3" s="2" t="s">
        <v>0</v>
      </c>
      <c r="M3" s="2" t="s">
        <v>1</v>
      </c>
      <c r="N3" s="2" t="s">
        <v>2</v>
      </c>
      <c r="O3" s="2" t="s">
        <v>0</v>
      </c>
      <c r="P3" s="2" t="s">
        <v>1</v>
      </c>
      <c r="Q3" s="2" t="s">
        <v>2</v>
      </c>
    </row>
    <row r="4" spans="1:17" x14ac:dyDescent="0.25">
      <c r="A4" s="12" t="s">
        <v>4</v>
      </c>
      <c r="B4" s="3" t="s">
        <v>5</v>
      </c>
      <c r="C4" s="3">
        <v>20669</v>
      </c>
      <c r="D4" s="3">
        <v>14663</v>
      </c>
      <c r="E4" s="3">
        <v>35332</v>
      </c>
      <c r="F4" s="3">
        <v>2794</v>
      </c>
      <c r="G4" s="3">
        <v>2494</v>
      </c>
      <c r="H4" s="3">
        <v>5288</v>
      </c>
      <c r="I4" s="3">
        <v>2219</v>
      </c>
      <c r="J4" s="3">
        <v>874</v>
      </c>
      <c r="K4" s="3">
        <f>SUM(I4:J4)</f>
        <v>3093</v>
      </c>
      <c r="L4" s="3">
        <v>361</v>
      </c>
      <c r="M4" s="3">
        <v>265</v>
      </c>
      <c r="N4" s="3">
        <f>SUM(L4:M4)</f>
        <v>626</v>
      </c>
      <c r="O4" s="3">
        <f>SUM(C4+F4+I4+L4)</f>
        <v>26043</v>
      </c>
      <c r="P4" s="3">
        <f>SUM(D4+G4+J4+M4)</f>
        <v>18296</v>
      </c>
      <c r="Q4" s="3">
        <f>SUM(O4:P4)</f>
        <v>44339</v>
      </c>
    </row>
    <row r="5" spans="1:17" x14ac:dyDescent="0.25">
      <c r="A5" s="13"/>
      <c r="B5" s="4" t="s">
        <v>6</v>
      </c>
      <c r="C5" s="5">
        <v>8880</v>
      </c>
      <c r="D5" s="5">
        <v>6418</v>
      </c>
      <c r="E5" s="5">
        <v>15298</v>
      </c>
      <c r="F5" s="5">
        <v>735</v>
      </c>
      <c r="G5" s="5">
        <v>741</v>
      </c>
      <c r="H5" s="5">
        <v>1476</v>
      </c>
      <c r="I5" s="5">
        <v>454</v>
      </c>
      <c r="J5" s="5">
        <v>197</v>
      </c>
      <c r="K5" s="5">
        <f t="shared" ref="K5:K36" si="0">SUM(I5:J5)</f>
        <v>651</v>
      </c>
      <c r="L5" s="5">
        <v>102</v>
      </c>
      <c r="M5" s="5">
        <v>106</v>
      </c>
      <c r="N5" s="5">
        <f t="shared" ref="N5:N36" si="1">SUM(L5:M5)</f>
        <v>208</v>
      </c>
      <c r="O5" s="5">
        <f t="shared" ref="O5:O36" si="2">SUM(C5+F5+I5+L5)</f>
        <v>10171</v>
      </c>
      <c r="P5" s="5">
        <f t="shared" ref="P5:P36" si="3">SUM(D5+G5+J5+M5)</f>
        <v>7462</v>
      </c>
      <c r="Q5" s="5">
        <f t="shared" ref="Q5:Q36" si="4">SUM(O5:P5)</f>
        <v>17633</v>
      </c>
    </row>
    <row r="6" spans="1:17" x14ac:dyDescent="0.25">
      <c r="A6" s="13"/>
      <c r="B6" s="3" t="s">
        <v>7</v>
      </c>
      <c r="C6" s="3">
        <v>7596</v>
      </c>
      <c r="D6" s="3">
        <v>6914</v>
      </c>
      <c r="E6" s="3">
        <v>14510</v>
      </c>
      <c r="F6" s="3">
        <v>394</v>
      </c>
      <c r="G6" s="3">
        <v>527</v>
      </c>
      <c r="H6" s="3">
        <v>921</v>
      </c>
      <c r="I6" s="3">
        <v>692</v>
      </c>
      <c r="J6" s="3">
        <v>262</v>
      </c>
      <c r="K6" s="3">
        <f t="shared" si="0"/>
        <v>954</v>
      </c>
      <c r="L6" s="3">
        <v>31</v>
      </c>
      <c r="M6" s="3">
        <v>44</v>
      </c>
      <c r="N6" s="3">
        <f t="shared" si="1"/>
        <v>75</v>
      </c>
      <c r="O6" s="3">
        <f t="shared" si="2"/>
        <v>8713</v>
      </c>
      <c r="P6" s="3">
        <f t="shared" si="3"/>
        <v>7747</v>
      </c>
      <c r="Q6" s="3">
        <f t="shared" si="4"/>
        <v>16460</v>
      </c>
    </row>
    <row r="7" spans="1:17" x14ac:dyDescent="0.25">
      <c r="A7" s="14"/>
      <c r="B7" s="6" t="s">
        <v>2</v>
      </c>
      <c r="C7" s="6">
        <f>SUM(C4+C5+C6)</f>
        <v>37145</v>
      </c>
      <c r="D7" s="6">
        <f t="shared" ref="D7:Q7" si="5">SUM(D4+D5+D6)</f>
        <v>27995</v>
      </c>
      <c r="E7" s="6">
        <f t="shared" si="5"/>
        <v>65140</v>
      </c>
      <c r="F7" s="6">
        <f t="shared" si="5"/>
        <v>3923</v>
      </c>
      <c r="G7" s="6">
        <f t="shared" si="5"/>
        <v>3762</v>
      </c>
      <c r="H7" s="6">
        <f t="shared" si="5"/>
        <v>7685</v>
      </c>
      <c r="I7" s="6">
        <f t="shared" si="5"/>
        <v>3365</v>
      </c>
      <c r="J7" s="6">
        <f t="shared" si="5"/>
        <v>1333</v>
      </c>
      <c r="K7" s="6">
        <f t="shared" si="5"/>
        <v>4698</v>
      </c>
      <c r="L7" s="6">
        <f t="shared" si="5"/>
        <v>494</v>
      </c>
      <c r="M7" s="6">
        <f t="shared" si="5"/>
        <v>415</v>
      </c>
      <c r="N7" s="6">
        <f t="shared" si="5"/>
        <v>909</v>
      </c>
      <c r="O7" s="6">
        <f t="shared" si="5"/>
        <v>44927</v>
      </c>
      <c r="P7" s="6">
        <f t="shared" si="5"/>
        <v>33505</v>
      </c>
      <c r="Q7" s="6">
        <f t="shared" si="5"/>
        <v>78432</v>
      </c>
    </row>
    <row r="8" spans="1:17" x14ac:dyDescent="0.25">
      <c r="A8" s="9" t="s">
        <v>8</v>
      </c>
      <c r="B8" s="3" t="s">
        <v>9</v>
      </c>
      <c r="C8" s="3">
        <v>8177</v>
      </c>
      <c r="D8" s="3">
        <v>7883</v>
      </c>
      <c r="E8" s="3">
        <v>16060</v>
      </c>
      <c r="F8" s="3">
        <v>774</v>
      </c>
      <c r="G8" s="3">
        <v>1116</v>
      </c>
      <c r="H8" s="3">
        <v>1890</v>
      </c>
      <c r="I8" s="3">
        <v>2404</v>
      </c>
      <c r="J8" s="3">
        <v>2270</v>
      </c>
      <c r="K8" s="3">
        <f t="shared" si="0"/>
        <v>4674</v>
      </c>
      <c r="L8" s="3">
        <v>327</v>
      </c>
      <c r="M8" s="3">
        <v>450</v>
      </c>
      <c r="N8" s="3">
        <f t="shared" si="1"/>
        <v>777</v>
      </c>
      <c r="O8" s="3">
        <f t="shared" si="2"/>
        <v>11682</v>
      </c>
      <c r="P8" s="3">
        <f t="shared" si="3"/>
        <v>11719</v>
      </c>
      <c r="Q8" s="3">
        <f t="shared" si="4"/>
        <v>23401</v>
      </c>
    </row>
    <row r="9" spans="1:17" x14ac:dyDescent="0.25">
      <c r="A9" s="10"/>
      <c r="B9" s="4" t="s">
        <v>10</v>
      </c>
      <c r="C9" s="5">
        <v>2973</v>
      </c>
      <c r="D9" s="5">
        <v>2606</v>
      </c>
      <c r="E9" s="5">
        <v>5579</v>
      </c>
      <c r="F9" s="5">
        <v>143</v>
      </c>
      <c r="G9" s="5">
        <v>180</v>
      </c>
      <c r="H9" s="5">
        <v>323</v>
      </c>
      <c r="I9" s="5">
        <v>1118</v>
      </c>
      <c r="J9" s="5">
        <v>1061</v>
      </c>
      <c r="K9" s="5">
        <f t="shared" si="0"/>
        <v>2179</v>
      </c>
      <c r="L9" s="5">
        <v>328</v>
      </c>
      <c r="M9" s="5">
        <v>339</v>
      </c>
      <c r="N9" s="5">
        <f t="shared" si="1"/>
        <v>667</v>
      </c>
      <c r="O9" s="5">
        <f t="shared" si="2"/>
        <v>4562</v>
      </c>
      <c r="P9" s="5">
        <f t="shared" si="3"/>
        <v>4186</v>
      </c>
      <c r="Q9" s="5">
        <f t="shared" si="4"/>
        <v>8748</v>
      </c>
    </row>
    <row r="10" spans="1:17" x14ac:dyDescent="0.25">
      <c r="A10" s="10"/>
      <c r="B10" s="3" t="s">
        <v>11</v>
      </c>
      <c r="C10" s="3">
        <v>1755</v>
      </c>
      <c r="D10" s="3">
        <v>1528</v>
      </c>
      <c r="E10" s="3">
        <v>3283</v>
      </c>
      <c r="F10" s="3">
        <v>118</v>
      </c>
      <c r="G10" s="3">
        <v>165</v>
      </c>
      <c r="H10" s="3">
        <v>283</v>
      </c>
      <c r="I10" s="3">
        <v>205</v>
      </c>
      <c r="J10" s="3">
        <v>161</v>
      </c>
      <c r="K10" s="3">
        <f t="shared" si="0"/>
        <v>366</v>
      </c>
      <c r="L10" s="3">
        <v>0</v>
      </c>
      <c r="M10" s="3">
        <v>0</v>
      </c>
      <c r="N10" s="3">
        <f t="shared" si="1"/>
        <v>0</v>
      </c>
      <c r="O10" s="3">
        <f t="shared" si="2"/>
        <v>2078</v>
      </c>
      <c r="P10" s="3">
        <f t="shared" si="3"/>
        <v>1854</v>
      </c>
      <c r="Q10" s="3">
        <f t="shared" si="4"/>
        <v>3932</v>
      </c>
    </row>
    <row r="11" spans="1:17" x14ac:dyDescent="0.25">
      <c r="A11" s="11"/>
      <c r="B11" s="6" t="s">
        <v>2</v>
      </c>
      <c r="C11" s="6">
        <f>SUM(C8+C9+C10)</f>
        <v>12905</v>
      </c>
      <c r="D11" s="6">
        <f t="shared" ref="D11:Q11" si="6">SUM(D8+D9+D10)</f>
        <v>12017</v>
      </c>
      <c r="E11" s="6">
        <f t="shared" si="6"/>
        <v>24922</v>
      </c>
      <c r="F11" s="6">
        <f t="shared" si="6"/>
        <v>1035</v>
      </c>
      <c r="G11" s="6">
        <f t="shared" si="6"/>
        <v>1461</v>
      </c>
      <c r="H11" s="6">
        <f t="shared" si="6"/>
        <v>2496</v>
      </c>
      <c r="I11" s="6">
        <f t="shared" si="6"/>
        <v>3727</v>
      </c>
      <c r="J11" s="6">
        <f t="shared" si="6"/>
        <v>3492</v>
      </c>
      <c r="K11" s="6">
        <f t="shared" si="6"/>
        <v>7219</v>
      </c>
      <c r="L11" s="6">
        <f t="shared" si="6"/>
        <v>655</v>
      </c>
      <c r="M11" s="6">
        <f t="shared" si="6"/>
        <v>789</v>
      </c>
      <c r="N11" s="6">
        <f t="shared" si="6"/>
        <v>1444</v>
      </c>
      <c r="O11" s="6">
        <f t="shared" si="6"/>
        <v>18322</v>
      </c>
      <c r="P11" s="6">
        <f t="shared" si="6"/>
        <v>17759</v>
      </c>
      <c r="Q11" s="6">
        <f t="shared" si="6"/>
        <v>36081</v>
      </c>
    </row>
    <row r="12" spans="1:17" ht="15" customHeight="1" x14ac:dyDescent="0.25">
      <c r="A12" s="12" t="s">
        <v>12</v>
      </c>
      <c r="B12" s="3" t="s">
        <v>13</v>
      </c>
      <c r="C12" s="3">
        <v>13507</v>
      </c>
      <c r="D12" s="3">
        <v>11350</v>
      </c>
      <c r="E12" s="3">
        <v>24857</v>
      </c>
      <c r="F12" s="3">
        <v>935</v>
      </c>
      <c r="G12" s="3">
        <v>889</v>
      </c>
      <c r="H12" s="3">
        <v>1824</v>
      </c>
      <c r="I12" s="3">
        <v>440</v>
      </c>
      <c r="J12" s="3">
        <v>240</v>
      </c>
      <c r="K12" s="3">
        <f t="shared" si="0"/>
        <v>680</v>
      </c>
      <c r="L12" s="3">
        <v>10</v>
      </c>
      <c r="M12" s="3">
        <v>19</v>
      </c>
      <c r="N12" s="3">
        <f t="shared" si="1"/>
        <v>29</v>
      </c>
      <c r="O12" s="3">
        <f t="shared" si="2"/>
        <v>14892</v>
      </c>
      <c r="P12" s="3">
        <f t="shared" si="3"/>
        <v>12498</v>
      </c>
      <c r="Q12" s="3">
        <f t="shared" si="4"/>
        <v>27390</v>
      </c>
    </row>
    <row r="13" spans="1:17" x14ac:dyDescent="0.25">
      <c r="A13" s="13"/>
      <c r="B13" s="4" t="s">
        <v>15</v>
      </c>
      <c r="C13" s="5">
        <v>6336</v>
      </c>
      <c r="D13" s="5">
        <v>6603</v>
      </c>
      <c r="E13" s="5">
        <v>12939</v>
      </c>
      <c r="F13" s="5">
        <v>694</v>
      </c>
      <c r="G13" s="5">
        <v>1029</v>
      </c>
      <c r="H13" s="5">
        <v>1723</v>
      </c>
      <c r="I13" s="5">
        <v>189</v>
      </c>
      <c r="J13" s="5">
        <v>217</v>
      </c>
      <c r="K13" s="5">
        <f t="shared" si="0"/>
        <v>406</v>
      </c>
      <c r="L13" s="5">
        <v>0</v>
      </c>
      <c r="M13" s="5">
        <v>0</v>
      </c>
      <c r="N13" s="5">
        <f t="shared" si="1"/>
        <v>0</v>
      </c>
      <c r="O13" s="5">
        <f t="shared" si="2"/>
        <v>7219</v>
      </c>
      <c r="P13" s="5">
        <f t="shared" si="3"/>
        <v>7849</v>
      </c>
      <c r="Q13" s="5">
        <f t="shared" si="4"/>
        <v>15068</v>
      </c>
    </row>
    <row r="14" spans="1:17" x14ac:dyDescent="0.25">
      <c r="A14" s="13"/>
      <c r="B14" s="3" t="s">
        <v>14</v>
      </c>
      <c r="C14" s="3">
        <v>9428</v>
      </c>
      <c r="D14" s="3">
        <v>8253</v>
      </c>
      <c r="E14" s="3">
        <v>17681</v>
      </c>
      <c r="F14" s="3">
        <v>847</v>
      </c>
      <c r="G14" s="3">
        <v>1084</v>
      </c>
      <c r="H14" s="3">
        <v>1931</v>
      </c>
      <c r="I14" s="3">
        <v>411</v>
      </c>
      <c r="J14" s="3">
        <v>372</v>
      </c>
      <c r="K14" s="3">
        <f t="shared" si="0"/>
        <v>783</v>
      </c>
      <c r="L14" s="3">
        <v>3</v>
      </c>
      <c r="M14" s="3">
        <v>19</v>
      </c>
      <c r="N14" s="3">
        <f t="shared" si="1"/>
        <v>22</v>
      </c>
      <c r="O14" s="3">
        <f t="shared" si="2"/>
        <v>10689</v>
      </c>
      <c r="P14" s="3">
        <f t="shared" si="3"/>
        <v>9728</v>
      </c>
      <c r="Q14" s="3">
        <f t="shared" si="4"/>
        <v>20417</v>
      </c>
    </row>
    <row r="15" spans="1:17" x14ac:dyDescent="0.25">
      <c r="A15" s="14"/>
      <c r="B15" s="6" t="s">
        <v>2</v>
      </c>
      <c r="C15" s="6">
        <f>SUM(C12+C13+C14)</f>
        <v>29271</v>
      </c>
      <c r="D15" s="6">
        <f t="shared" ref="D15:Q15" si="7">SUM(D12+D13+D14)</f>
        <v>26206</v>
      </c>
      <c r="E15" s="6">
        <f t="shared" si="7"/>
        <v>55477</v>
      </c>
      <c r="F15" s="6">
        <f t="shared" si="7"/>
        <v>2476</v>
      </c>
      <c r="G15" s="6">
        <f t="shared" si="7"/>
        <v>3002</v>
      </c>
      <c r="H15" s="6">
        <f t="shared" si="7"/>
        <v>5478</v>
      </c>
      <c r="I15" s="6">
        <f t="shared" si="7"/>
        <v>1040</v>
      </c>
      <c r="J15" s="6">
        <f t="shared" si="7"/>
        <v>829</v>
      </c>
      <c r="K15" s="6">
        <f t="shared" si="7"/>
        <v>1869</v>
      </c>
      <c r="L15" s="6">
        <f t="shared" si="7"/>
        <v>13</v>
      </c>
      <c r="M15" s="6">
        <f t="shared" si="7"/>
        <v>38</v>
      </c>
      <c r="N15" s="6">
        <f t="shared" si="7"/>
        <v>51</v>
      </c>
      <c r="O15" s="6">
        <f t="shared" si="7"/>
        <v>32800</v>
      </c>
      <c r="P15" s="6">
        <f t="shared" si="7"/>
        <v>30075</v>
      </c>
      <c r="Q15" s="6">
        <f t="shared" si="7"/>
        <v>62875</v>
      </c>
    </row>
    <row r="16" spans="1:17" x14ac:dyDescent="0.25">
      <c r="A16" s="9" t="s">
        <v>16</v>
      </c>
      <c r="B16" s="3" t="s">
        <v>17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2584</v>
      </c>
      <c r="J16" s="3">
        <v>1615</v>
      </c>
      <c r="K16" s="3">
        <f t="shared" si="0"/>
        <v>4199</v>
      </c>
      <c r="L16" s="3">
        <v>399</v>
      </c>
      <c r="M16" s="3">
        <v>405</v>
      </c>
      <c r="N16" s="3">
        <f t="shared" si="1"/>
        <v>804</v>
      </c>
      <c r="O16" s="3">
        <f t="shared" si="2"/>
        <v>2983</v>
      </c>
      <c r="P16" s="3">
        <f t="shared" si="3"/>
        <v>2020</v>
      </c>
      <c r="Q16" s="3">
        <f t="shared" si="4"/>
        <v>5003</v>
      </c>
    </row>
    <row r="17" spans="1:17" x14ac:dyDescent="0.25">
      <c r="A17" s="10"/>
      <c r="B17" s="4" t="s">
        <v>18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449</v>
      </c>
      <c r="J17" s="5">
        <v>439</v>
      </c>
      <c r="K17" s="5">
        <f t="shared" si="0"/>
        <v>888</v>
      </c>
      <c r="L17" s="5">
        <v>0</v>
      </c>
      <c r="M17" s="5">
        <v>0</v>
      </c>
      <c r="N17" s="5">
        <f t="shared" si="1"/>
        <v>0</v>
      </c>
      <c r="O17" s="5">
        <f t="shared" si="2"/>
        <v>449</v>
      </c>
      <c r="P17" s="5">
        <f t="shared" si="3"/>
        <v>439</v>
      </c>
      <c r="Q17" s="5">
        <f t="shared" si="4"/>
        <v>888</v>
      </c>
    </row>
    <row r="18" spans="1:17" x14ac:dyDescent="0.25">
      <c r="A18" s="10"/>
      <c r="B18" s="3" t="s">
        <v>19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787</v>
      </c>
      <c r="J18" s="3">
        <v>775</v>
      </c>
      <c r="K18" s="3">
        <f t="shared" si="0"/>
        <v>1562</v>
      </c>
      <c r="L18" s="3">
        <v>75</v>
      </c>
      <c r="M18" s="3">
        <v>85</v>
      </c>
      <c r="N18" s="3">
        <f t="shared" si="1"/>
        <v>160</v>
      </c>
      <c r="O18" s="3">
        <f t="shared" si="2"/>
        <v>862</v>
      </c>
      <c r="P18" s="3">
        <f t="shared" si="3"/>
        <v>860</v>
      </c>
      <c r="Q18" s="3">
        <f t="shared" si="4"/>
        <v>1722</v>
      </c>
    </row>
    <row r="19" spans="1:17" x14ac:dyDescent="0.25">
      <c r="A19" s="10"/>
      <c r="B19" s="4" t="s">
        <v>21</v>
      </c>
      <c r="C19" s="5">
        <v>108</v>
      </c>
      <c r="D19" s="5">
        <v>82</v>
      </c>
      <c r="E19" s="5">
        <v>190</v>
      </c>
      <c r="F19" s="5">
        <v>0</v>
      </c>
      <c r="G19" s="5">
        <v>0</v>
      </c>
      <c r="H19" s="5">
        <v>0</v>
      </c>
      <c r="I19" s="5">
        <v>244</v>
      </c>
      <c r="J19" s="5">
        <v>274</v>
      </c>
      <c r="K19" s="5">
        <f t="shared" si="0"/>
        <v>518</v>
      </c>
      <c r="L19" s="5">
        <v>9</v>
      </c>
      <c r="M19" s="5">
        <v>16</v>
      </c>
      <c r="N19" s="5">
        <f t="shared" si="1"/>
        <v>25</v>
      </c>
      <c r="O19" s="5">
        <f t="shared" si="2"/>
        <v>361</v>
      </c>
      <c r="P19" s="5">
        <f t="shared" si="3"/>
        <v>372</v>
      </c>
      <c r="Q19" s="5">
        <f t="shared" si="4"/>
        <v>733</v>
      </c>
    </row>
    <row r="20" spans="1:17" x14ac:dyDescent="0.25">
      <c r="A20" s="10"/>
      <c r="B20" s="3" t="s">
        <v>20</v>
      </c>
      <c r="C20" s="3">
        <v>116</v>
      </c>
      <c r="D20" s="3">
        <v>122</v>
      </c>
      <c r="E20" s="3">
        <v>238</v>
      </c>
      <c r="F20" s="3">
        <v>0</v>
      </c>
      <c r="G20" s="3">
        <v>0</v>
      </c>
      <c r="H20" s="3">
        <v>0</v>
      </c>
      <c r="I20" s="3">
        <v>906</v>
      </c>
      <c r="J20" s="3">
        <v>840</v>
      </c>
      <c r="K20" s="3">
        <f t="shared" si="0"/>
        <v>1746</v>
      </c>
      <c r="L20" s="3">
        <v>143</v>
      </c>
      <c r="M20" s="3">
        <v>134</v>
      </c>
      <c r="N20" s="3">
        <f t="shared" si="1"/>
        <v>277</v>
      </c>
      <c r="O20" s="3">
        <f t="shared" si="2"/>
        <v>1165</v>
      </c>
      <c r="P20" s="3">
        <f t="shared" si="3"/>
        <v>1096</v>
      </c>
      <c r="Q20" s="3">
        <f t="shared" si="4"/>
        <v>2261</v>
      </c>
    </row>
    <row r="21" spans="1:17" x14ac:dyDescent="0.25">
      <c r="A21" s="11"/>
      <c r="B21" s="6" t="s">
        <v>2</v>
      </c>
      <c r="C21" s="6">
        <f>SUM(C16+C17+C18+C19+C20)</f>
        <v>224</v>
      </c>
      <c r="D21" s="6">
        <f t="shared" ref="D21:Q21" si="8">SUM(D16+D17+D18+D19+D20)</f>
        <v>204</v>
      </c>
      <c r="E21" s="6">
        <f t="shared" si="8"/>
        <v>428</v>
      </c>
      <c r="F21" s="6">
        <f t="shared" si="8"/>
        <v>0</v>
      </c>
      <c r="G21" s="6">
        <f t="shared" si="8"/>
        <v>0</v>
      </c>
      <c r="H21" s="6">
        <f t="shared" si="8"/>
        <v>0</v>
      </c>
      <c r="I21" s="6">
        <f t="shared" si="8"/>
        <v>4970</v>
      </c>
      <c r="J21" s="6">
        <f t="shared" si="8"/>
        <v>3943</v>
      </c>
      <c r="K21" s="6">
        <f t="shared" si="8"/>
        <v>8913</v>
      </c>
      <c r="L21" s="6">
        <f t="shared" si="8"/>
        <v>626</v>
      </c>
      <c r="M21" s="6">
        <f t="shared" si="8"/>
        <v>640</v>
      </c>
      <c r="N21" s="6">
        <f t="shared" si="8"/>
        <v>1266</v>
      </c>
      <c r="O21" s="6">
        <f t="shared" si="8"/>
        <v>5820</v>
      </c>
      <c r="P21" s="6">
        <f t="shared" si="8"/>
        <v>4787</v>
      </c>
      <c r="Q21" s="6">
        <f t="shared" si="8"/>
        <v>10607</v>
      </c>
    </row>
    <row r="22" spans="1:17" x14ac:dyDescent="0.25">
      <c r="A22" s="17" t="s">
        <v>22</v>
      </c>
      <c r="B22" s="3" t="s">
        <v>24</v>
      </c>
      <c r="C22" s="3">
        <v>1063</v>
      </c>
      <c r="D22" s="3">
        <v>1069</v>
      </c>
      <c r="E22" s="3">
        <v>2132</v>
      </c>
      <c r="F22" s="3">
        <v>142</v>
      </c>
      <c r="G22" s="3">
        <v>182</v>
      </c>
      <c r="H22" s="3">
        <v>324</v>
      </c>
      <c r="I22" s="3">
        <v>3535</v>
      </c>
      <c r="J22" s="3">
        <v>1628</v>
      </c>
      <c r="K22" s="3">
        <f t="shared" si="0"/>
        <v>5163</v>
      </c>
      <c r="L22" s="3">
        <v>584</v>
      </c>
      <c r="M22" s="3">
        <v>468</v>
      </c>
      <c r="N22" s="3">
        <f t="shared" si="1"/>
        <v>1052</v>
      </c>
      <c r="O22" s="3">
        <f t="shared" si="2"/>
        <v>5324</v>
      </c>
      <c r="P22" s="3">
        <f t="shared" si="3"/>
        <v>3347</v>
      </c>
      <c r="Q22" s="3">
        <f t="shared" si="4"/>
        <v>8671</v>
      </c>
    </row>
    <row r="23" spans="1:17" x14ac:dyDescent="0.25">
      <c r="A23" s="18"/>
      <c r="B23" s="4" t="s">
        <v>23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4195</v>
      </c>
      <c r="J23" s="5">
        <v>2113</v>
      </c>
      <c r="K23" s="5">
        <f t="shared" si="0"/>
        <v>6308</v>
      </c>
      <c r="L23" s="5">
        <v>160</v>
      </c>
      <c r="M23" s="5">
        <v>146</v>
      </c>
      <c r="N23" s="5">
        <f t="shared" si="1"/>
        <v>306</v>
      </c>
      <c r="O23" s="5">
        <f t="shared" si="2"/>
        <v>4355</v>
      </c>
      <c r="P23" s="5">
        <f t="shared" si="3"/>
        <v>2259</v>
      </c>
      <c r="Q23" s="5">
        <f t="shared" si="4"/>
        <v>6614</v>
      </c>
    </row>
    <row r="24" spans="1:17" x14ac:dyDescent="0.25">
      <c r="A24" s="18"/>
      <c r="B24" s="3" t="s">
        <v>25</v>
      </c>
      <c r="C24" s="3">
        <v>688</v>
      </c>
      <c r="D24" s="3">
        <v>659</v>
      </c>
      <c r="E24" s="3">
        <v>1347</v>
      </c>
      <c r="F24" s="3">
        <v>0</v>
      </c>
      <c r="G24" s="3">
        <v>0</v>
      </c>
      <c r="H24" s="3">
        <v>0</v>
      </c>
      <c r="I24" s="3">
        <v>1896</v>
      </c>
      <c r="J24" s="3">
        <v>1239</v>
      </c>
      <c r="K24" s="3">
        <f t="shared" si="0"/>
        <v>3135</v>
      </c>
      <c r="L24" s="3">
        <v>167</v>
      </c>
      <c r="M24" s="3">
        <v>73</v>
      </c>
      <c r="N24" s="3">
        <f t="shared" si="1"/>
        <v>240</v>
      </c>
      <c r="O24" s="3">
        <f t="shared" si="2"/>
        <v>2751</v>
      </c>
      <c r="P24" s="3">
        <f t="shared" si="3"/>
        <v>1971</v>
      </c>
      <c r="Q24" s="3">
        <f t="shared" si="4"/>
        <v>4722</v>
      </c>
    </row>
    <row r="25" spans="1:17" x14ac:dyDescent="0.25">
      <c r="A25" s="19"/>
      <c r="B25" s="6" t="s">
        <v>2</v>
      </c>
      <c r="C25" s="6">
        <f>SUM(C22+C23+C24)</f>
        <v>1751</v>
      </c>
      <c r="D25" s="6">
        <f t="shared" ref="D25:Q25" si="9">SUM(D22+D23+D24)</f>
        <v>1728</v>
      </c>
      <c r="E25" s="6">
        <f t="shared" si="9"/>
        <v>3479</v>
      </c>
      <c r="F25" s="6">
        <f t="shared" si="9"/>
        <v>142</v>
      </c>
      <c r="G25" s="6">
        <f t="shared" si="9"/>
        <v>182</v>
      </c>
      <c r="H25" s="6">
        <f t="shared" si="9"/>
        <v>324</v>
      </c>
      <c r="I25" s="6">
        <f t="shared" si="9"/>
        <v>9626</v>
      </c>
      <c r="J25" s="6">
        <f t="shared" si="9"/>
        <v>4980</v>
      </c>
      <c r="K25" s="6">
        <f t="shared" si="9"/>
        <v>14606</v>
      </c>
      <c r="L25" s="6">
        <f t="shared" si="9"/>
        <v>911</v>
      </c>
      <c r="M25" s="6">
        <f t="shared" si="9"/>
        <v>687</v>
      </c>
      <c r="N25" s="6">
        <f t="shared" si="9"/>
        <v>1598</v>
      </c>
      <c r="O25" s="6">
        <f t="shared" si="9"/>
        <v>12430</v>
      </c>
      <c r="P25" s="6">
        <f t="shared" si="9"/>
        <v>7577</v>
      </c>
      <c r="Q25" s="6">
        <f t="shared" si="9"/>
        <v>20007</v>
      </c>
    </row>
    <row r="26" spans="1:17" ht="15" customHeight="1" x14ac:dyDescent="0.25">
      <c r="A26" s="9" t="s">
        <v>26</v>
      </c>
      <c r="B26" s="3" t="s">
        <v>27</v>
      </c>
      <c r="C26" s="3">
        <v>9903</v>
      </c>
      <c r="D26" s="3">
        <v>9573</v>
      </c>
      <c r="E26" s="3">
        <v>19476</v>
      </c>
      <c r="F26" s="3">
        <v>1102</v>
      </c>
      <c r="G26" s="3">
        <v>1326</v>
      </c>
      <c r="H26" s="3">
        <v>2428</v>
      </c>
      <c r="I26" s="3">
        <v>807</v>
      </c>
      <c r="J26" s="3">
        <v>788</v>
      </c>
      <c r="K26" s="3">
        <f t="shared" si="0"/>
        <v>1595</v>
      </c>
      <c r="L26" s="3">
        <v>85</v>
      </c>
      <c r="M26" s="3">
        <v>77</v>
      </c>
      <c r="N26" s="3">
        <f t="shared" si="1"/>
        <v>162</v>
      </c>
      <c r="O26" s="3">
        <f t="shared" si="2"/>
        <v>11897</v>
      </c>
      <c r="P26" s="3">
        <f t="shared" si="3"/>
        <v>11764</v>
      </c>
      <c r="Q26" s="3">
        <f t="shared" si="4"/>
        <v>23661</v>
      </c>
    </row>
    <row r="27" spans="1:17" x14ac:dyDescent="0.25">
      <c r="A27" s="10"/>
      <c r="B27" s="4" t="s">
        <v>28</v>
      </c>
      <c r="C27" s="5">
        <v>2710</v>
      </c>
      <c r="D27" s="5">
        <v>1554</v>
      </c>
      <c r="E27" s="5">
        <v>4264</v>
      </c>
      <c r="F27" s="5">
        <v>211</v>
      </c>
      <c r="G27" s="5">
        <v>158</v>
      </c>
      <c r="H27" s="5">
        <v>369</v>
      </c>
      <c r="I27" s="5">
        <v>1353</v>
      </c>
      <c r="J27" s="5">
        <v>363</v>
      </c>
      <c r="K27" s="5">
        <f t="shared" si="0"/>
        <v>1716</v>
      </c>
      <c r="L27" s="5">
        <v>89</v>
      </c>
      <c r="M27" s="5">
        <v>0</v>
      </c>
      <c r="N27" s="5">
        <f t="shared" si="1"/>
        <v>89</v>
      </c>
      <c r="O27" s="5">
        <f t="shared" si="2"/>
        <v>4363</v>
      </c>
      <c r="P27" s="5">
        <f t="shared" si="3"/>
        <v>2075</v>
      </c>
      <c r="Q27" s="5">
        <f t="shared" si="4"/>
        <v>6438</v>
      </c>
    </row>
    <row r="28" spans="1:17" x14ac:dyDescent="0.25">
      <c r="A28" s="11"/>
      <c r="B28" s="6" t="s">
        <v>2</v>
      </c>
      <c r="C28" s="6">
        <f>SUM(C26+C27)</f>
        <v>12613</v>
      </c>
      <c r="D28" s="6">
        <f t="shared" ref="D28:Q28" si="10">SUM(D26+D27)</f>
        <v>11127</v>
      </c>
      <c r="E28" s="6">
        <f t="shared" si="10"/>
        <v>23740</v>
      </c>
      <c r="F28" s="6">
        <f t="shared" si="10"/>
        <v>1313</v>
      </c>
      <c r="G28" s="6">
        <f t="shared" si="10"/>
        <v>1484</v>
      </c>
      <c r="H28" s="6">
        <f t="shared" si="10"/>
        <v>2797</v>
      </c>
      <c r="I28" s="6">
        <f t="shared" si="10"/>
        <v>2160</v>
      </c>
      <c r="J28" s="6">
        <f t="shared" si="10"/>
        <v>1151</v>
      </c>
      <c r="K28" s="6">
        <f t="shared" si="10"/>
        <v>3311</v>
      </c>
      <c r="L28" s="6">
        <f t="shared" si="10"/>
        <v>174</v>
      </c>
      <c r="M28" s="6">
        <f t="shared" si="10"/>
        <v>77</v>
      </c>
      <c r="N28" s="6">
        <f t="shared" si="10"/>
        <v>251</v>
      </c>
      <c r="O28" s="6">
        <f t="shared" si="10"/>
        <v>16260</v>
      </c>
      <c r="P28" s="6">
        <f t="shared" si="10"/>
        <v>13839</v>
      </c>
      <c r="Q28" s="6">
        <f t="shared" si="10"/>
        <v>30099</v>
      </c>
    </row>
    <row r="29" spans="1:17" ht="15" customHeight="1" x14ac:dyDescent="0.25">
      <c r="A29" s="17" t="s">
        <v>29</v>
      </c>
      <c r="B29" s="3" t="s">
        <v>30</v>
      </c>
      <c r="C29" s="3">
        <v>1967</v>
      </c>
      <c r="D29" s="3">
        <v>3104</v>
      </c>
      <c r="E29" s="3">
        <v>5071</v>
      </c>
      <c r="F29" s="3">
        <v>597</v>
      </c>
      <c r="G29" s="3">
        <v>880</v>
      </c>
      <c r="H29" s="3">
        <v>1477</v>
      </c>
      <c r="I29" s="3">
        <v>208</v>
      </c>
      <c r="J29" s="3">
        <v>184</v>
      </c>
      <c r="K29" s="3">
        <f t="shared" si="0"/>
        <v>392</v>
      </c>
      <c r="L29" s="3">
        <v>0</v>
      </c>
      <c r="M29" s="3">
        <v>0</v>
      </c>
      <c r="N29" s="3">
        <f t="shared" si="1"/>
        <v>0</v>
      </c>
      <c r="O29" s="3">
        <f t="shared" si="2"/>
        <v>2772</v>
      </c>
      <c r="P29" s="3">
        <f t="shared" si="3"/>
        <v>4168</v>
      </c>
      <c r="Q29" s="3">
        <f t="shared" si="4"/>
        <v>6940</v>
      </c>
    </row>
    <row r="30" spans="1:17" x14ac:dyDescent="0.25">
      <c r="A30" s="18"/>
      <c r="B30" s="4" t="s">
        <v>31</v>
      </c>
      <c r="C30" s="5">
        <v>1718</v>
      </c>
      <c r="D30" s="5">
        <v>2013</v>
      </c>
      <c r="E30" s="5">
        <v>3731</v>
      </c>
      <c r="F30" s="5">
        <v>96</v>
      </c>
      <c r="G30" s="5">
        <v>107</v>
      </c>
      <c r="H30" s="5">
        <v>203</v>
      </c>
      <c r="I30" s="5">
        <v>0</v>
      </c>
      <c r="J30" s="5">
        <v>0</v>
      </c>
      <c r="K30" s="5">
        <f t="shared" si="0"/>
        <v>0</v>
      </c>
      <c r="L30" s="5">
        <v>0</v>
      </c>
      <c r="M30" s="5">
        <v>0</v>
      </c>
      <c r="N30" s="5">
        <f t="shared" si="1"/>
        <v>0</v>
      </c>
      <c r="O30" s="5">
        <f t="shared" si="2"/>
        <v>1814</v>
      </c>
      <c r="P30" s="5">
        <f t="shared" si="3"/>
        <v>2120</v>
      </c>
      <c r="Q30" s="5">
        <f t="shared" si="4"/>
        <v>3934</v>
      </c>
    </row>
    <row r="31" spans="1:17" x14ac:dyDescent="0.25">
      <c r="A31" s="19"/>
      <c r="B31" s="6" t="s">
        <v>2</v>
      </c>
      <c r="C31" s="6">
        <f>SUM(C29+C30)</f>
        <v>3685</v>
      </c>
      <c r="D31" s="6">
        <f t="shared" ref="D31:Q31" si="11">SUM(D29+D30)</f>
        <v>5117</v>
      </c>
      <c r="E31" s="6">
        <f t="shared" si="11"/>
        <v>8802</v>
      </c>
      <c r="F31" s="6">
        <f t="shared" si="11"/>
        <v>693</v>
      </c>
      <c r="G31" s="6">
        <f t="shared" si="11"/>
        <v>987</v>
      </c>
      <c r="H31" s="6">
        <f t="shared" si="11"/>
        <v>1680</v>
      </c>
      <c r="I31" s="6">
        <f t="shared" si="11"/>
        <v>208</v>
      </c>
      <c r="J31" s="6">
        <f t="shared" si="11"/>
        <v>184</v>
      </c>
      <c r="K31" s="6">
        <f t="shared" si="11"/>
        <v>392</v>
      </c>
      <c r="L31" s="6">
        <f t="shared" si="11"/>
        <v>0</v>
      </c>
      <c r="M31" s="6">
        <f t="shared" si="11"/>
        <v>0</v>
      </c>
      <c r="N31" s="6">
        <f t="shared" si="11"/>
        <v>0</v>
      </c>
      <c r="O31" s="6">
        <f t="shared" si="11"/>
        <v>4586</v>
      </c>
      <c r="P31" s="6">
        <f t="shared" si="11"/>
        <v>6288</v>
      </c>
      <c r="Q31" s="6">
        <f t="shared" si="11"/>
        <v>10874</v>
      </c>
    </row>
    <row r="32" spans="1:17" x14ac:dyDescent="0.25">
      <c r="A32" s="9" t="s">
        <v>32</v>
      </c>
      <c r="B32" s="3" t="s">
        <v>33</v>
      </c>
      <c r="C32" s="3">
        <v>5059</v>
      </c>
      <c r="D32" s="3">
        <v>5696</v>
      </c>
      <c r="E32" s="3">
        <v>10755</v>
      </c>
      <c r="F32" s="3">
        <v>521</v>
      </c>
      <c r="G32" s="3">
        <v>787</v>
      </c>
      <c r="H32" s="3">
        <v>1308</v>
      </c>
      <c r="I32" s="3">
        <v>815</v>
      </c>
      <c r="J32" s="3">
        <v>430</v>
      </c>
      <c r="K32" s="3">
        <f t="shared" si="0"/>
        <v>1245</v>
      </c>
      <c r="L32" s="3">
        <v>97</v>
      </c>
      <c r="M32" s="3">
        <v>13</v>
      </c>
      <c r="N32" s="3">
        <f t="shared" si="1"/>
        <v>110</v>
      </c>
      <c r="O32" s="3">
        <f t="shared" si="2"/>
        <v>6492</v>
      </c>
      <c r="P32" s="3">
        <f t="shared" si="3"/>
        <v>6926</v>
      </c>
      <c r="Q32" s="3">
        <f t="shared" si="4"/>
        <v>13418</v>
      </c>
    </row>
    <row r="33" spans="1:17" x14ac:dyDescent="0.25">
      <c r="A33" s="10"/>
      <c r="B33" s="4" t="s">
        <v>34</v>
      </c>
      <c r="C33" s="5">
        <v>3541</v>
      </c>
      <c r="D33" s="5">
        <v>3100</v>
      </c>
      <c r="E33" s="5">
        <v>6641</v>
      </c>
      <c r="F33" s="5">
        <v>602</v>
      </c>
      <c r="G33" s="5">
        <v>781</v>
      </c>
      <c r="H33" s="5">
        <v>1383</v>
      </c>
      <c r="I33" s="5">
        <v>0</v>
      </c>
      <c r="J33" s="5">
        <v>0</v>
      </c>
      <c r="K33" s="5">
        <f t="shared" si="0"/>
        <v>0</v>
      </c>
      <c r="L33" s="5">
        <v>0</v>
      </c>
      <c r="M33" s="5">
        <v>0</v>
      </c>
      <c r="N33" s="5">
        <f t="shared" si="1"/>
        <v>0</v>
      </c>
      <c r="O33" s="5">
        <f t="shared" si="2"/>
        <v>4143</v>
      </c>
      <c r="P33" s="5">
        <f t="shared" si="3"/>
        <v>3881</v>
      </c>
      <c r="Q33" s="5">
        <f t="shared" si="4"/>
        <v>8024</v>
      </c>
    </row>
    <row r="34" spans="1:17" x14ac:dyDescent="0.25">
      <c r="A34" s="11"/>
      <c r="B34" s="6" t="s">
        <v>2</v>
      </c>
      <c r="C34" s="6">
        <f>SUM(C32:C33)</f>
        <v>8600</v>
      </c>
      <c r="D34" s="6">
        <f t="shared" ref="D34:Q34" si="12">SUM(D32:D33)</f>
        <v>8796</v>
      </c>
      <c r="E34" s="6">
        <f t="shared" si="12"/>
        <v>17396</v>
      </c>
      <c r="F34" s="6">
        <f t="shared" si="12"/>
        <v>1123</v>
      </c>
      <c r="G34" s="6">
        <f t="shared" si="12"/>
        <v>1568</v>
      </c>
      <c r="H34" s="6">
        <f t="shared" si="12"/>
        <v>2691</v>
      </c>
      <c r="I34" s="6">
        <f t="shared" si="12"/>
        <v>815</v>
      </c>
      <c r="J34" s="6">
        <f t="shared" si="12"/>
        <v>430</v>
      </c>
      <c r="K34" s="6">
        <f t="shared" si="12"/>
        <v>1245</v>
      </c>
      <c r="L34" s="6">
        <f t="shared" si="12"/>
        <v>97</v>
      </c>
      <c r="M34" s="6">
        <f t="shared" si="12"/>
        <v>13</v>
      </c>
      <c r="N34" s="6">
        <f t="shared" si="12"/>
        <v>110</v>
      </c>
      <c r="O34" s="6">
        <f t="shared" si="12"/>
        <v>10635</v>
      </c>
      <c r="P34" s="6">
        <f t="shared" si="12"/>
        <v>10807</v>
      </c>
      <c r="Q34" s="6">
        <f t="shared" si="12"/>
        <v>21442</v>
      </c>
    </row>
    <row r="35" spans="1:17" ht="15" customHeight="1" x14ac:dyDescent="0.25">
      <c r="A35" s="12" t="s">
        <v>35</v>
      </c>
      <c r="B35" s="3" t="s">
        <v>37</v>
      </c>
      <c r="C35" s="3">
        <v>5069</v>
      </c>
      <c r="D35" s="3">
        <v>5179</v>
      </c>
      <c r="E35" s="3">
        <v>10248</v>
      </c>
      <c r="F35" s="3">
        <v>571</v>
      </c>
      <c r="G35" s="3">
        <v>770</v>
      </c>
      <c r="H35" s="3">
        <v>1341</v>
      </c>
      <c r="I35" s="3">
        <v>413</v>
      </c>
      <c r="J35" s="3">
        <v>347</v>
      </c>
      <c r="K35" s="3">
        <f t="shared" si="0"/>
        <v>760</v>
      </c>
      <c r="L35" s="3">
        <v>151</v>
      </c>
      <c r="M35" s="3">
        <v>177</v>
      </c>
      <c r="N35" s="3">
        <f t="shared" si="1"/>
        <v>328</v>
      </c>
      <c r="O35" s="3">
        <f t="shared" si="2"/>
        <v>6204</v>
      </c>
      <c r="P35" s="3">
        <f t="shared" si="3"/>
        <v>6473</v>
      </c>
      <c r="Q35" s="3">
        <f t="shared" si="4"/>
        <v>12677</v>
      </c>
    </row>
    <row r="36" spans="1:17" x14ac:dyDescent="0.25">
      <c r="A36" s="13"/>
      <c r="B36" s="4" t="s">
        <v>36</v>
      </c>
      <c r="C36" s="5">
        <v>5386</v>
      </c>
      <c r="D36" s="5">
        <v>6623</v>
      </c>
      <c r="E36" s="5">
        <v>12009</v>
      </c>
      <c r="F36" s="5">
        <v>571</v>
      </c>
      <c r="G36" s="5">
        <v>823</v>
      </c>
      <c r="H36" s="5">
        <v>1394</v>
      </c>
      <c r="I36" s="5">
        <v>140</v>
      </c>
      <c r="J36" s="5">
        <v>217</v>
      </c>
      <c r="K36" s="5">
        <f t="shared" si="0"/>
        <v>357</v>
      </c>
      <c r="L36" s="5">
        <v>35</v>
      </c>
      <c r="M36" s="5">
        <v>61</v>
      </c>
      <c r="N36" s="5">
        <f t="shared" si="1"/>
        <v>96</v>
      </c>
      <c r="O36" s="5">
        <f t="shared" si="2"/>
        <v>6132</v>
      </c>
      <c r="P36" s="5">
        <f t="shared" si="3"/>
        <v>7724</v>
      </c>
      <c r="Q36" s="5">
        <f t="shared" si="4"/>
        <v>13856</v>
      </c>
    </row>
    <row r="37" spans="1:17" x14ac:dyDescent="0.25">
      <c r="A37" s="14"/>
      <c r="B37" s="6" t="s">
        <v>2</v>
      </c>
      <c r="C37" s="6">
        <f>SUM(C35:C36)</f>
        <v>10455</v>
      </c>
      <c r="D37" s="6">
        <f t="shared" ref="D37:Q37" si="13">SUM(D35:D36)</f>
        <v>11802</v>
      </c>
      <c r="E37" s="6">
        <f t="shared" si="13"/>
        <v>22257</v>
      </c>
      <c r="F37" s="6">
        <f t="shared" si="13"/>
        <v>1142</v>
      </c>
      <c r="G37" s="6">
        <f t="shared" si="13"/>
        <v>1593</v>
      </c>
      <c r="H37" s="6">
        <f t="shared" si="13"/>
        <v>2735</v>
      </c>
      <c r="I37" s="6">
        <f t="shared" si="13"/>
        <v>553</v>
      </c>
      <c r="J37" s="6">
        <f t="shared" si="13"/>
        <v>564</v>
      </c>
      <c r="K37" s="6">
        <f t="shared" si="13"/>
        <v>1117</v>
      </c>
      <c r="L37" s="6">
        <f t="shared" si="13"/>
        <v>186</v>
      </c>
      <c r="M37" s="6">
        <f t="shared" si="13"/>
        <v>238</v>
      </c>
      <c r="N37" s="6">
        <f t="shared" si="13"/>
        <v>424</v>
      </c>
      <c r="O37" s="6">
        <f t="shared" si="13"/>
        <v>12336</v>
      </c>
      <c r="P37" s="6">
        <f t="shared" si="13"/>
        <v>14197</v>
      </c>
      <c r="Q37" s="6">
        <f t="shared" si="13"/>
        <v>26533</v>
      </c>
    </row>
    <row r="38" spans="1:17" ht="18.75" x14ac:dyDescent="0.3">
      <c r="A38" s="15" t="s">
        <v>38</v>
      </c>
      <c r="B38" s="16"/>
      <c r="C38" s="7">
        <f>SUM(C4+C5+C6+C8+C9+C10+C12+C13+C14+C16+C17+C18+C19+C20+C22+C23+C24+C26+C27+C29+C30+C32+C33+C35+C36)</f>
        <v>116649</v>
      </c>
      <c r="D38" s="7">
        <f t="shared" ref="D38:P38" si="14">SUM(D4+D5+D6+D8+D9+D10+D12+D13+D14+D16+D17+D18+D19+D20+D22+D23+D24+D26+D27+D29+D30+D32+D33+D35+D36)</f>
        <v>104992</v>
      </c>
      <c r="E38" s="7">
        <f t="shared" si="14"/>
        <v>221641</v>
      </c>
      <c r="F38" s="7">
        <f t="shared" si="14"/>
        <v>11847</v>
      </c>
      <c r="G38" s="7">
        <f t="shared" si="14"/>
        <v>14039</v>
      </c>
      <c r="H38" s="7">
        <f t="shared" si="14"/>
        <v>25886</v>
      </c>
      <c r="I38" s="7">
        <f t="shared" si="14"/>
        <v>26464</v>
      </c>
      <c r="J38" s="7">
        <f t="shared" si="14"/>
        <v>16906</v>
      </c>
      <c r="K38" s="7">
        <f t="shared" si="14"/>
        <v>43370</v>
      </c>
      <c r="L38" s="7">
        <f t="shared" si="14"/>
        <v>3156</v>
      </c>
      <c r="M38" s="7">
        <f t="shared" si="14"/>
        <v>2897</v>
      </c>
      <c r="N38" s="7">
        <f t="shared" si="14"/>
        <v>6053</v>
      </c>
      <c r="O38" s="7">
        <f t="shared" si="14"/>
        <v>158116</v>
      </c>
      <c r="P38" s="7">
        <f t="shared" si="14"/>
        <v>138834</v>
      </c>
      <c r="Q38" s="7">
        <f>SUM(Q4+Q5+Q6+Q8+Q9+Q10+Q12+Q13+Q14+Q16+Q17+Q18+Q19+Q20+Q22+Q23+Q24+Q26+Q27+Q29+Q30+Q32+Q33+Q35+Q36)</f>
        <v>296950</v>
      </c>
    </row>
    <row r="40" spans="1:17" x14ac:dyDescent="0.25">
      <c r="A40" s="8" t="s">
        <v>44</v>
      </c>
    </row>
  </sheetData>
  <mergeCells count="18">
    <mergeCell ref="A4:A7"/>
    <mergeCell ref="O2:Q2"/>
    <mergeCell ref="A1:Q1"/>
    <mergeCell ref="A2:A3"/>
    <mergeCell ref="B2:B3"/>
    <mergeCell ref="C2:E2"/>
    <mergeCell ref="F2:H2"/>
    <mergeCell ref="I2:K2"/>
    <mergeCell ref="L2:N2"/>
    <mergeCell ref="A32:A34"/>
    <mergeCell ref="A35:A37"/>
    <mergeCell ref="A38:B38"/>
    <mergeCell ref="A8:A11"/>
    <mergeCell ref="A12:A15"/>
    <mergeCell ref="A16:A21"/>
    <mergeCell ref="A22:A25"/>
    <mergeCell ref="A26:A28"/>
    <mergeCell ref="A29:A31"/>
  </mergeCells>
  <pageMargins left="0.96" right="0.1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lower secondary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2018-03-22T18:08:28Z</cp:lastPrinted>
  <dcterms:created xsi:type="dcterms:W3CDTF">2012-08-14T11:07:43Z</dcterms:created>
  <dcterms:modified xsi:type="dcterms:W3CDTF">2022-07-07T10:14:44Z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cfcdea36-df7a-4091-a969-d8b38aa604fd</vt:lpwstr>
  </property>
</Properties>
</file>